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60" yWindow="1365" windowWidth="15600" windowHeight="9195" tabRatio="947"/>
  </bookViews>
  <sheets>
    <sheet name="2018년 인건비(학교)" sheetId="43" r:id="rId1"/>
    <sheet name="2018년 인건비(생활관)" sheetId="44" r:id="rId2"/>
    <sheet name="수지분석(감가미적용)" sheetId="25" state="hidden" r:id="rId3"/>
    <sheet name="투자비_시스템_호실방범" sheetId="1" state="hidden" r:id="rId4"/>
    <sheet name="2016년 인건비(학교)" sheetId="42" state="hidden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</externalReferences>
  <definedNames>
    <definedName name="_" localSheetId="1" hidden="1">#REF!</definedName>
    <definedName name="_" localSheetId="0" hidden="1">#REF!</definedName>
    <definedName name="_" hidden="1">#REF!</definedName>
    <definedName name="__" localSheetId="1" hidden="1">#REF!</definedName>
    <definedName name="__" localSheetId="0" hidden="1">#REF!</definedName>
    <definedName name="__" hidden="1">#REF!</definedName>
    <definedName name="_______________A99999" localSheetId="0">#REF!</definedName>
    <definedName name="_______________A99999">#REF!</definedName>
    <definedName name="______________A99999" localSheetId="0">#REF!</definedName>
    <definedName name="______________A99999">#REF!</definedName>
    <definedName name="_____________A99999" localSheetId="0">#REF!</definedName>
    <definedName name="_____________A99999">#REF!</definedName>
    <definedName name="____________A99999" localSheetId="0">#REF!</definedName>
    <definedName name="____________A99999">#REF!</definedName>
    <definedName name="___________A99999" localSheetId="0">#REF!</definedName>
    <definedName name="___________A99999">#REF!</definedName>
    <definedName name="__________A99999" localSheetId="1">#REF!</definedName>
    <definedName name="__________A99999" localSheetId="0">#REF!</definedName>
    <definedName name="__________A99999">#REF!</definedName>
    <definedName name="_________A99999" localSheetId="1">#REF!</definedName>
    <definedName name="_________A99999" localSheetId="0">#REF!</definedName>
    <definedName name="_________A99999">#REF!</definedName>
    <definedName name="________A99999" localSheetId="1">#REF!</definedName>
    <definedName name="________A99999" localSheetId="0">#REF!</definedName>
    <definedName name="________A99999">#REF!</definedName>
    <definedName name="_______A99999" localSheetId="1">#REF!</definedName>
    <definedName name="_______A99999" localSheetId="0">#REF!</definedName>
    <definedName name="_______A99999">#REF!</definedName>
    <definedName name="______A99999" localSheetId="1">#REF!</definedName>
    <definedName name="______A99999" localSheetId="0">#REF!</definedName>
    <definedName name="______A99999">#REF!</definedName>
    <definedName name="_____A99999" localSheetId="1">#REF!</definedName>
    <definedName name="_____A99999" localSheetId="0">#REF!</definedName>
    <definedName name="_____A99999">#REF!</definedName>
    <definedName name="____A987464" localSheetId="0">#REF!</definedName>
    <definedName name="____A987464">#REF!</definedName>
    <definedName name="____A99999" localSheetId="1">#REF!</definedName>
    <definedName name="____A99999" localSheetId="0">#REF!</definedName>
    <definedName name="____A99999">#REF!</definedName>
    <definedName name="___A99999" localSheetId="1">#REF!</definedName>
    <definedName name="___A99999" localSheetId="0">#REF!</definedName>
    <definedName name="___A99999">#REF!</definedName>
    <definedName name="__123Graph_A" localSheetId="1" hidden="1">#REF!</definedName>
    <definedName name="__123Graph_A" localSheetId="0" hidden="1">#REF!</definedName>
    <definedName name="__123Graph_A" hidden="1">#REF!</definedName>
    <definedName name="__123Graph_APOWERSAV" hidden="1">[1]CAL1!$G$10:$G$38</definedName>
    <definedName name="__123Graph_B" localSheetId="1" hidden="1">[2]sal!#REF!</definedName>
    <definedName name="__123Graph_B" localSheetId="0" hidden="1">[3]sal!#REF!</definedName>
    <definedName name="__123Graph_B" hidden="1">[3]sal!#REF!</definedName>
    <definedName name="__123Graph_BPOWERSAV" hidden="1">[1]CAL1!$F$10:$F$38</definedName>
    <definedName name="__123Graph_C" localSheetId="1" hidden="1">[2]sal!#REF!</definedName>
    <definedName name="__123Graph_C" localSheetId="0" hidden="1">[3]sal!#REF!</definedName>
    <definedName name="__123Graph_C" hidden="1">[3]sal!#REF!</definedName>
    <definedName name="__123Graph_CPOWERSAV" localSheetId="1" hidden="1">'[4]VS P-Q'!#REF!</definedName>
    <definedName name="__123Graph_CPOWERSAV" localSheetId="0" hidden="1">'[4]VS P-Q'!#REF!</definedName>
    <definedName name="__123Graph_CPOWERSAV" hidden="1">'[4]VS P-Q'!#REF!</definedName>
    <definedName name="__123Graph_D" localSheetId="1" hidden="1">[2]sal!#REF!</definedName>
    <definedName name="__123Graph_D" localSheetId="0" hidden="1">[3]sal!#REF!</definedName>
    <definedName name="__123Graph_D" hidden="1">[3]sal!#REF!</definedName>
    <definedName name="__123Graph_DPOWERSAV" localSheetId="1" hidden="1">'[4]VS P-Q'!#REF!</definedName>
    <definedName name="__123Graph_DPOWERSAV" localSheetId="0" hidden="1">'[4]VS P-Q'!#REF!</definedName>
    <definedName name="__123Graph_DPOWERSAV" hidden="1">'[4]VS P-Q'!#REF!</definedName>
    <definedName name="__123Graph_E" localSheetId="1" hidden="1">[5]LOB!#REF!</definedName>
    <definedName name="__123Graph_E" localSheetId="0" hidden="1">[6]LOB!#REF!</definedName>
    <definedName name="__123Graph_E" hidden="1">[6]LOB!#REF!</definedName>
    <definedName name="__123Graph_F" localSheetId="1" hidden="1">[5]LOB!#REF!</definedName>
    <definedName name="__123Graph_F" localSheetId="0" hidden="1">[6]LOB!#REF!</definedName>
    <definedName name="__123Graph_F" hidden="1">[6]LOB!#REF!</definedName>
    <definedName name="__123Graph_LBL_APOWERSAV" localSheetId="1" hidden="1">'[4]VS P-Q'!#REF!</definedName>
    <definedName name="__123Graph_LBL_APOWERSAV" localSheetId="0" hidden="1">'[4]VS P-Q'!#REF!</definedName>
    <definedName name="__123Graph_LBL_APOWERSAV" hidden="1">'[4]VS P-Q'!#REF!</definedName>
    <definedName name="__123Graph_LBL_B" localSheetId="1" hidden="1">'[4]VS P-Q'!#REF!</definedName>
    <definedName name="__123Graph_LBL_B" localSheetId="0" hidden="1">'[4]VS P-Q'!#REF!</definedName>
    <definedName name="__123Graph_LBL_B" hidden="1">'[4]VS P-Q'!#REF!</definedName>
    <definedName name="__123Graph_LBL_BPOWERSAV" localSheetId="1" hidden="1">'[4]VS P-Q'!#REF!</definedName>
    <definedName name="__123Graph_LBL_BPOWERSAV" localSheetId="0" hidden="1">'[4]VS P-Q'!#REF!</definedName>
    <definedName name="__123Graph_LBL_BPOWERSAV" hidden="1">'[4]VS P-Q'!#REF!</definedName>
    <definedName name="__123Graph_LBL_C" localSheetId="1" hidden="1">'[4]VS P-Q'!#REF!</definedName>
    <definedName name="__123Graph_LBL_C" localSheetId="0" hidden="1">'[4]VS P-Q'!#REF!</definedName>
    <definedName name="__123Graph_LBL_C" hidden="1">'[4]VS P-Q'!#REF!</definedName>
    <definedName name="__123Graph_LBL_CPOWERSAV" localSheetId="1" hidden="1">'[4]VS P-Q'!#REF!</definedName>
    <definedName name="__123Graph_LBL_CPOWERSAV" localSheetId="0" hidden="1">'[4]VS P-Q'!#REF!</definedName>
    <definedName name="__123Graph_LBL_CPOWERSAV" hidden="1">'[4]VS P-Q'!#REF!</definedName>
    <definedName name="__123Graph_LBL_D" localSheetId="1" hidden="1">'[4]VS P-Q'!#REF!</definedName>
    <definedName name="__123Graph_LBL_D" localSheetId="0" hidden="1">'[4]VS P-Q'!#REF!</definedName>
    <definedName name="__123Graph_LBL_D" hidden="1">'[4]VS P-Q'!#REF!</definedName>
    <definedName name="__123Graph_LBL_DPOWERSAV" localSheetId="1" hidden="1">'[4]VS P-Q'!#REF!</definedName>
    <definedName name="__123Graph_LBL_DPOWERSAV" localSheetId="0" hidden="1">'[4]VS P-Q'!#REF!</definedName>
    <definedName name="__123Graph_LBL_DPOWERSAV" hidden="1">'[4]VS P-Q'!#REF!</definedName>
    <definedName name="__123Graph_LBL_E" hidden="1">[1]CAL1!$V$10:$V$37</definedName>
    <definedName name="__123Graph_X" localSheetId="1" hidden="1">#REF!</definedName>
    <definedName name="__123Graph_X" localSheetId="0" hidden="1">#REF!</definedName>
    <definedName name="__123Graph_X" hidden="1">#REF!</definedName>
    <definedName name="__123Graph_XPOWERSAV" hidden="1">[1]CAL1!$B$10:$B$39</definedName>
    <definedName name="__A99999" localSheetId="1">#REF!</definedName>
    <definedName name="__A99999" localSheetId="0">#REF!</definedName>
    <definedName name="__A99999">#REF!</definedName>
    <definedName name="__IntlFixup" hidden="1">TRUE</definedName>
    <definedName name="__LP1" localSheetId="1">[7]부하계산서!#REF!</definedName>
    <definedName name="__LP1" localSheetId="0">[7]부하계산서!#REF!</definedName>
    <definedName name="__LP1">[7]부하계산서!#REF!</definedName>
    <definedName name="__LP2" localSheetId="1">[7]부하계산서!#REF!</definedName>
    <definedName name="__LP2" localSheetId="0">[7]부하계산서!#REF!</definedName>
    <definedName name="__LP2">[7]부하계산서!#REF!</definedName>
    <definedName name="__LP3" localSheetId="1">[7]부하계산서!#REF!</definedName>
    <definedName name="__LP3" localSheetId="0">[7]부하계산서!#REF!</definedName>
    <definedName name="__LP3">[7]부하계산서!#REF!</definedName>
    <definedName name="__LPB1" localSheetId="1">#REF!</definedName>
    <definedName name="__LPB1" localSheetId="0">#REF!</definedName>
    <definedName name="__LPB1">#REF!</definedName>
    <definedName name="__LPK1" localSheetId="1">#REF!</definedName>
    <definedName name="__LPK1" localSheetId="0">#REF!</definedName>
    <definedName name="__LPK1">#REF!</definedName>
    <definedName name="__LU1" localSheetId="1">[7]부하계산서!#REF!</definedName>
    <definedName name="__LU1" localSheetId="0">[7]부하계산서!#REF!</definedName>
    <definedName name="__LU1">[7]부하계산서!#REF!</definedName>
    <definedName name="__LU2" localSheetId="1">[7]부하계산서!#REF!</definedName>
    <definedName name="__LU2" localSheetId="0">[7]부하계산서!#REF!</definedName>
    <definedName name="__LU2">[7]부하계산서!#REF!</definedName>
    <definedName name="__LV01" localSheetId="1">[7]부하계산서!#REF!</definedName>
    <definedName name="__LV01" localSheetId="0">[7]부하계산서!#REF!</definedName>
    <definedName name="__LV01">[7]부하계산서!#REF!</definedName>
    <definedName name="__LV02" localSheetId="1">#REF!</definedName>
    <definedName name="__LV02" localSheetId="0">#REF!</definedName>
    <definedName name="__LV02">#REF!</definedName>
    <definedName name="__PRN2" localSheetId="1">#REF!</definedName>
    <definedName name="__PRN2" localSheetId="0">#REF!</definedName>
    <definedName name="__PRN2">#REF!</definedName>
    <definedName name="__PRN3" localSheetId="1">#REF!</definedName>
    <definedName name="__PRN3" localSheetId="0">#REF!</definedName>
    <definedName name="__PRN3">#REF!</definedName>
    <definedName name="__PRN4" localSheetId="1">#REF!</definedName>
    <definedName name="__PRN4" localSheetId="0">#REF!</definedName>
    <definedName name="__PRN4">#REF!</definedName>
    <definedName name="__PRN6" localSheetId="1">#REF!</definedName>
    <definedName name="__PRN6" localSheetId="0">#REF!</definedName>
    <definedName name="__PRN6">#REF!</definedName>
    <definedName name="__PRN7" localSheetId="1">#REF!</definedName>
    <definedName name="__PRN7" localSheetId="0">#REF!</definedName>
    <definedName name="__PRN7">#REF!</definedName>
    <definedName name="__UP1" localSheetId="1">#REF!</definedName>
    <definedName name="__UP1" localSheetId="0">#REF!</definedName>
    <definedName name="__UP1">#REF!</definedName>
    <definedName name="__UP2" localSheetId="1">#REF!</definedName>
    <definedName name="__UP2" localSheetId="0">#REF!</definedName>
    <definedName name="__UP2">#REF!</definedName>
    <definedName name="_13_3__Crite" localSheetId="1">#REF!</definedName>
    <definedName name="_13_3__Crite" localSheetId="0">#REF!</definedName>
    <definedName name="_13_3__Crite">#REF!</definedName>
    <definedName name="_17_3__Criteria" localSheetId="1">#REF!</definedName>
    <definedName name="_17_3__Criteria" localSheetId="0">#REF!</definedName>
    <definedName name="_17_3__Criteria">#REF!</definedName>
    <definedName name="_20단" localSheetId="1">#REF!</definedName>
    <definedName name="_20단" localSheetId="0">#REF!</definedName>
    <definedName name="_20단">#REF!</definedName>
    <definedName name="_22A1_" localSheetId="1">#REF!</definedName>
    <definedName name="_22A1_" localSheetId="0">#REF!</definedName>
    <definedName name="_22A1_">#REF!</definedName>
    <definedName name="_23a32767_" localSheetId="1">#REF!</definedName>
    <definedName name="_23a32767_" localSheetId="0">#REF!</definedName>
    <definedName name="_23a32767_">#REF!</definedName>
    <definedName name="_28G_0Extr" localSheetId="1">#REF!</definedName>
    <definedName name="_28G_0Extr" localSheetId="0">#REF!</definedName>
    <definedName name="_28G_0Extr">#REF!</definedName>
    <definedName name="_32G_0Extract" localSheetId="1">#REF!</definedName>
    <definedName name="_32G_0Extract" localSheetId="0">#REF!</definedName>
    <definedName name="_32G_0Extract">#REF!</definedName>
    <definedName name="_36G__Extr" localSheetId="1">#REF!</definedName>
    <definedName name="_36G__Extr" localSheetId="0">#REF!</definedName>
    <definedName name="_36G__Extr">#REF!</definedName>
    <definedName name="_40G__Extract" localSheetId="1">#REF!</definedName>
    <definedName name="_40G__Extract" localSheetId="0">#REF!</definedName>
    <definedName name="_40G__Extract">#REF!</definedName>
    <definedName name="_5_3_0Crite" localSheetId="1">#REF!</definedName>
    <definedName name="_5_3_0Crite" localSheetId="0">#REF!</definedName>
    <definedName name="_5_3_0Crite">#REF!</definedName>
    <definedName name="_9_3_0Criteria" localSheetId="1">#REF!</definedName>
    <definedName name="_9_3_0Criteria" localSheetId="0">#REF!</definedName>
    <definedName name="_9_3_0Criteria">#REF!</definedName>
    <definedName name="_A1" localSheetId="1">#REF!</definedName>
    <definedName name="_A1" localSheetId="0">#REF!</definedName>
    <definedName name="_A1">#REF!</definedName>
    <definedName name="_A2" localSheetId="1">#REF!</definedName>
    <definedName name="_A2" localSheetId="0">#REF!</definedName>
    <definedName name="_A2">#REF!</definedName>
    <definedName name="_A3" localSheetId="1">#REF!</definedName>
    <definedName name="_A3" localSheetId="0">#REF!</definedName>
    <definedName name="_A3">#REF!</definedName>
    <definedName name="_A4" localSheetId="1">#REF!</definedName>
    <definedName name="_A4" localSheetId="0">#REF!</definedName>
    <definedName name="_A4">#REF!</definedName>
    <definedName name="_A5" localSheetId="1">#REF!</definedName>
    <definedName name="_A5" localSheetId="0">#REF!</definedName>
    <definedName name="_A5">#REF!</definedName>
    <definedName name="_A6" localSheetId="1">#REF!</definedName>
    <definedName name="_A6" localSheetId="0">#REF!</definedName>
    <definedName name="_A6">#REF!</definedName>
    <definedName name="_A7" localSheetId="1">#REF!</definedName>
    <definedName name="_A7" localSheetId="0">#REF!</definedName>
    <definedName name="_A7">#REF!</definedName>
    <definedName name="_A8" localSheetId="1">#REF!</definedName>
    <definedName name="_A8" localSheetId="0">#REF!</definedName>
    <definedName name="_A8">#REF!</definedName>
    <definedName name="_A99999" localSheetId="1">#REF!</definedName>
    <definedName name="_A99999" localSheetId="0">#REF!</definedName>
    <definedName name="_A99999">#REF!</definedName>
    <definedName name="_B22">[8]일위대가!$1400:$1413=[8]일위대가!$A$1400</definedName>
    <definedName name="_cbl2" localSheetId="1">#REF!</definedName>
    <definedName name="_cbl2" localSheetId="0">#REF!</definedName>
    <definedName name="_cbl2">#REF!</definedName>
    <definedName name="_cbl3" localSheetId="1">#REF!</definedName>
    <definedName name="_cbl3" localSheetId="0">#REF!</definedName>
    <definedName name="_cbl3">#REF!</definedName>
    <definedName name="_cbl4" localSheetId="1">#REF!</definedName>
    <definedName name="_cbl4" localSheetId="0">#REF!</definedName>
    <definedName name="_cbl4">#REF!</definedName>
    <definedName name="_cbl5" localSheetId="1">#REF!</definedName>
    <definedName name="_cbl5" localSheetId="0">#REF!</definedName>
    <definedName name="_cbl5">#REF!</definedName>
    <definedName name="_CSU2" localSheetId="1">#REF!</definedName>
    <definedName name="_CSU2" localSheetId="0">#REF!</definedName>
    <definedName name="_CSU2">#REF!</definedName>
    <definedName name="_CSU3" localSheetId="1">#REF!</definedName>
    <definedName name="_CSU3" localSheetId="0">#REF!</definedName>
    <definedName name="_CSU3">#REF!</definedName>
    <definedName name="_Dist_Bin" localSheetId="1" hidden="1">#REF!</definedName>
    <definedName name="_Dist_Bin" localSheetId="0" hidden="1">#REF!</definedName>
    <definedName name="_Dist_Bin" hidden="1">#REF!</definedName>
    <definedName name="_Dist_Values" localSheetId="1" hidden="1">#REF!</definedName>
    <definedName name="_Dist_Values" localSheetId="0" hidden="1">#REF!</definedName>
    <definedName name="_Dist_Values" hidden="1">#REF!</definedName>
    <definedName name="_DISTDATA" localSheetId="1">#REF!</definedName>
    <definedName name="_DISTDATA" localSheetId="0">#REF!</definedName>
    <definedName name="_DISTDATA">#REF!</definedName>
    <definedName name="_FDM2" localSheetId="1">#REF!</definedName>
    <definedName name="_FDM2" localSheetId="0">#REF!</definedName>
    <definedName name="_FDM2">#REF!</definedName>
    <definedName name="_FDM4" localSheetId="1">#REF!</definedName>
    <definedName name="_FDM4" localSheetId="0">#REF!</definedName>
    <definedName name="_FDM4">#REF!</definedName>
    <definedName name="_FDM6" localSheetId="1">#REF!</definedName>
    <definedName name="_FDM6" localSheetId="0">#REF!</definedName>
    <definedName name="_FDM6">#REF!</definedName>
    <definedName name="_FDM8" localSheetId="1">#REF!</definedName>
    <definedName name="_FDM8" localSheetId="0">#REF!</definedName>
    <definedName name="_FDM8">#REF!</definedName>
    <definedName name="_Fill" localSheetId="1" hidden="1">#REF!</definedName>
    <definedName name="_Fill" localSheetId="0" hidden="1">#REF!</definedName>
    <definedName name="_Fill" localSheetId="2" hidden="1">#REF!</definedName>
    <definedName name="_Fill" hidden="1">#REF!</definedName>
    <definedName name="_xlnm._FilterDatabase" localSheetId="1" hidden="1">#REF!</definedName>
    <definedName name="_xlnm._FilterDatabase" localSheetId="0" hidden="1">#REF!</definedName>
    <definedName name="_xlnm._FilterDatabase" hidden="1">#REF!</definedName>
    <definedName name="_fkn1" localSheetId="1">#REF!</definedName>
    <definedName name="_fkn1" localSheetId="0">#REF!</definedName>
    <definedName name="_fkn1">#REF!</definedName>
    <definedName name="_fkn2" localSheetId="1">#REF!</definedName>
    <definedName name="_fkn2" localSheetId="0">#REF!</definedName>
    <definedName name="_fkn2">#REF!</definedName>
    <definedName name="_fks1" localSheetId="1">#REF!</definedName>
    <definedName name="_fks1" localSheetId="0">#REF!</definedName>
    <definedName name="_fks1">#REF!</definedName>
    <definedName name="_fks2" localSheetId="1">#REF!</definedName>
    <definedName name="_fks2" localSheetId="0">#REF!</definedName>
    <definedName name="_fks2">#REF!</definedName>
    <definedName name="_gbi1" localSheetId="1">#REF!</definedName>
    <definedName name="_gbi1" localSheetId="0">#REF!</definedName>
    <definedName name="_gbi1">#REF!</definedName>
    <definedName name="_gbi2" localSheetId="1">#REF!</definedName>
    <definedName name="_gbi2" localSheetId="0">#REF!</definedName>
    <definedName name="_gbi2">#REF!</definedName>
    <definedName name="_gbi3" localSheetId="1">#REF!</definedName>
    <definedName name="_gbi3" localSheetId="0">#REF!</definedName>
    <definedName name="_gbi3">#REF!</definedName>
    <definedName name="_gbi4" localSheetId="1">#REF!</definedName>
    <definedName name="_gbi4" localSheetId="0">#REF!</definedName>
    <definedName name="_gbi4">#REF!</definedName>
    <definedName name="_gbi5" localSheetId="1">#REF!</definedName>
    <definedName name="_gbi5" localSheetId="0">#REF!</definedName>
    <definedName name="_gbi5">#REF!</definedName>
    <definedName name="_gbi6" localSheetId="1">#REF!</definedName>
    <definedName name="_gbi6" localSheetId="0">#REF!</definedName>
    <definedName name="_gbi6">#REF!</definedName>
    <definedName name="_gbi7" localSheetId="1">#REF!</definedName>
    <definedName name="_gbi7" localSheetId="0">#REF!</definedName>
    <definedName name="_gbi7">#REF!</definedName>
    <definedName name="_gbi8" localSheetId="1">#REF!</definedName>
    <definedName name="_gbi8" localSheetId="0">#REF!</definedName>
    <definedName name="_gbi8">#REF!</definedName>
    <definedName name="_gbi9" localSheetId="1">#REF!</definedName>
    <definedName name="_gbi9" localSheetId="0">#REF!</definedName>
    <definedName name="_gbi9">#REF!</definedName>
    <definedName name="_IAS460" localSheetId="1">#REF!</definedName>
    <definedName name="_IAS460" localSheetId="0">#REF!</definedName>
    <definedName name="_IAS460">#REF!</definedName>
    <definedName name="_IAS590" localSheetId="1">#REF!</definedName>
    <definedName name="_IAS590" localSheetId="0">#REF!</definedName>
    <definedName name="_IAS590">#REF!</definedName>
    <definedName name="_ICS460" localSheetId="1">#REF!</definedName>
    <definedName name="_ICS460" localSheetId="0">#REF!</definedName>
    <definedName name="_ICS460">#REF!</definedName>
    <definedName name="_ICS590" localSheetId="1">#REF!</definedName>
    <definedName name="_ICS590" localSheetId="0">#REF!</definedName>
    <definedName name="_ICS590">#REF!</definedName>
    <definedName name="_IDF1" localSheetId="1">#REF!</definedName>
    <definedName name="_IDF1" localSheetId="0">#REF!</definedName>
    <definedName name="_IDF1">#REF!</definedName>
    <definedName name="_ind2" localSheetId="1">#REF!</definedName>
    <definedName name="_ind2" localSheetId="0">#REF!</definedName>
    <definedName name="_ind2">#REF!</definedName>
    <definedName name="_ind37" localSheetId="1">#REF!</definedName>
    <definedName name="_ind37" localSheetId="0">#REF!</definedName>
    <definedName name="_ind37">#REF!</definedName>
    <definedName name="_ind38" localSheetId="1">#REF!</definedName>
    <definedName name="_ind38" localSheetId="0">#REF!</definedName>
    <definedName name="_ind38">#REF!</definedName>
    <definedName name="_ind7" localSheetId="1">#REF!</definedName>
    <definedName name="_ind7" localSheetId="0">#REF!</definedName>
    <definedName name="_ind7">#REF!</definedName>
    <definedName name="_ind8" localSheetId="1">#REF!</definedName>
    <definedName name="_ind8" localSheetId="0">#REF!</definedName>
    <definedName name="_ind8">#REF!</definedName>
    <definedName name="_ju8" localSheetId="1" hidden="1">{"'광피스표'!$A$3:$N$54"}</definedName>
    <definedName name="_ju8" hidden="1">{"'광피스표'!$A$3:$N$54"}</definedName>
    <definedName name="_K02">[8]일위대가!$732:$745=[8]일위대가!$A$732</definedName>
    <definedName name="_Key1" localSheetId="1" hidden="1">#REF!</definedName>
    <definedName name="_Key1" localSheetId="0" hidden="1">#REF!</definedName>
    <definedName name="_Key1" localSheetId="2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LP1" localSheetId="1">[7]부하계산서!#REF!</definedName>
    <definedName name="_LP1" localSheetId="0">[7]부하계산서!#REF!</definedName>
    <definedName name="_LP1">[7]부하계산서!#REF!</definedName>
    <definedName name="_LP2" localSheetId="1">[7]부하계산서!#REF!</definedName>
    <definedName name="_LP2" localSheetId="0">[7]부하계산서!#REF!</definedName>
    <definedName name="_LP2">[7]부하계산서!#REF!</definedName>
    <definedName name="_LP3" localSheetId="1">[7]부하계산서!#REF!</definedName>
    <definedName name="_LP3" localSheetId="0">[7]부하계산서!#REF!</definedName>
    <definedName name="_LP3">[7]부하계산서!#REF!</definedName>
    <definedName name="_LPB1" localSheetId="1">#REF!</definedName>
    <definedName name="_LPB1" localSheetId="0">#REF!</definedName>
    <definedName name="_LPB1">#REF!</definedName>
    <definedName name="_LPK1" localSheetId="1">#REF!</definedName>
    <definedName name="_LPK1" localSheetId="0">#REF!</definedName>
    <definedName name="_LPK1">#REF!</definedName>
    <definedName name="_LU1" localSheetId="1">[7]부하계산서!#REF!</definedName>
    <definedName name="_LU1" localSheetId="0">[7]부하계산서!#REF!</definedName>
    <definedName name="_LU1">[7]부하계산서!#REF!</definedName>
    <definedName name="_LU2" localSheetId="1">[7]부하계산서!#REF!</definedName>
    <definedName name="_LU2" localSheetId="0">[7]부하계산서!#REF!</definedName>
    <definedName name="_LU2">[7]부하계산서!#REF!</definedName>
    <definedName name="_LV01" localSheetId="1">[7]부하계산서!#REF!</definedName>
    <definedName name="_LV01" localSheetId="0">[7]부하계산서!#REF!</definedName>
    <definedName name="_LV01">[7]부하계산서!#REF!</definedName>
    <definedName name="_LV02" localSheetId="1">#REF!</definedName>
    <definedName name="_LV02" localSheetId="0">#REF!</definedName>
    <definedName name="_LV02">#REF!</definedName>
    <definedName name="_MDF1" localSheetId="1">#REF!</definedName>
    <definedName name="_MDF1" localSheetId="0">#REF!</definedName>
    <definedName name="_MDF1">#REF!</definedName>
    <definedName name="_MSM" localSheetId="1">#REF!</definedName>
    <definedName name="_MSM" localSheetId="0">#REF!</definedName>
    <definedName name="_MSM">#REF!</definedName>
    <definedName name="_MSO" localSheetId="1">#REF!</definedName>
    <definedName name="_MSO" localSheetId="0">#REF!</definedName>
    <definedName name="_MSO">#REF!</definedName>
    <definedName name="_MUX2" localSheetId="1">#REF!</definedName>
    <definedName name="_MUX2" localSheetId="0">#REF!</definedName>
    <definedName name="_MUX2">#REF!</definedName>
    <definedName name="_MX1" localSheetId="1">#REF!</definedName>
    <definedName name="_MX1" localSheetId="0">#REF!</definedName>
    <definedName name="_MX1">#REF!</definedName>
    <definedName name="_MX10" localSheetId="1">#REF!</definedName>
    <definedName name="_MX10" localSheetId="0">#REF!</definedName>
    <definedName name="_MX10">#REF!</definedName>
    <definedName name="_MX11" localSheetId="1">#REF!</definedName>
    <definedName name="_MX11" localSheetId="0">#REF!</definedName>
    <definedName name="_MX11">#REF!</definedName>
    <definedName name="_MX12" localSheetId="1">#REF!</definedName>
    <definedName name="_MX12" localSheetId="0">#REF!</definedName>
    <definedName name="_MX12">#REF!</definedName>
    <definedName name="_MX13" localSheetId="1">#REF!</definedName>
    <definedName name="_MX13" localSheetId="0">#REF!</definedName>
    <definedName name="_MX13">#REF!</definedName>
    <definedName name="_MX14" localSheetId="1">#REF!</definedName>
    <definedName name="_MX14" localSheetId="0">#REF!</definedName>
    <definedName name="_MX14">#REF!</definedName>
    <definedName name="_MX2" localSheetId="1">#REF!</definedName>
    <definedName name="_MX2" localSheetId="0">#REF!</definedName>
    <definedName name="_MX2">#REF!</definedName>
    <definedName name="_MX3" localSheetId="1">#REF!</definedName>
    <definedName name="_MX3" localSheetId="0">#REF!</definedName>
    <definedName name="_MX3">#REF!</definedName>
    <definedName name="_MX4" localSheetId="1">#REF!</definedName>
    <definedName name="_MX4" localSheetId="0">#REF!</definedName>
    <definedName name="_MX4">#REF!</definedName>
    <definedName name="_MX5" localSheetId="1">#REF!</definedName>
    <definedName name="_MX5" localSheetId="0">#REF!</definedName>
    <definedName name="_MX5">#REF!</definedName>
    <definedName name="_MX6" localSheetId="1">#REF!</definedName>
    <definedName name="_MX6" localSheetId="0">#REF!</definedName>
    <definedName name="_MX6">#REF!</definedName>
    <definedName name="_MX7" localSheetId="1">#REF!</definedName>
    <definedName name="_MX7" localSheetId="0">#REF!</definedName>
    <definedName name="_MX7">#REF!</definedName>
    <definedName name="_MX8" localSheetId="1">#REF!</definedName>
    <definedName name="_MX8" localSheetId="0">#REF!</definedName>
    <definedName name="_MX8">#REF!</definedName>
    <definedName name="_MX9" localSheetId="1">#REF!</definedName>
    <definedName name="_MX9" localSheetId="0">#REF!</definedName>
    <definedName name="_MX9">#REF!</definedName>
    <definedName name="_NCCTOTAL" localSheetId="1">#REF!</definedName>
    <definedName name="_NCCTOTAL" localSheetId="0">#REF!</definedName>
    <definedName name="_NCCTOTAL">#REF!</definedName>
    <definedName name="_O03">[8]일위대가!$1516:$1529=[8]일위대가!$A$1516</definedName>
    <definedName name="_OC1" localSheetId="1">#REF!</definedName>
    <definedName name="_OC1" localSheetId="0">#REF!</definedName>
    <definedName name="_OC1">#REF!</definedName>
    <definedName name="_OFD1" localSheetId="1">#REF!</definedName>
    <definedName name="_OFD1" localSheetId="0">#REF!</definedName>
    <definedName name="_OFD1">#REF!</definedName>
    <definedName name="_OFD2" localSheetId="1">#REF!</definedName>
    <definedName name="_OFD2" localSheetId="0">#REF!</definedName>
    <definedName name="_OFD2">#REF!</definedName>
    <definedName name="_OFD3" localSheetId="1">#REF!</definedName>
    <definedName name="_OFD3" localSheetId="0">#REF!</definedName>
    <definedName name="_OFD3">#REF!</definedName>
    <definedName name="_OP1" localSheetId="1">#REF!</definedName>
    <definedName name="_OP1" localSheetId="0">#REF!</definedName>
    <definedName name="_OP1">#REF!</definedName>
    <definedName name="_OP10" localSheetId="1">#REF!</definedName>
    <definedName name="_OP10" localSheetId="0">#REF!</definedName>
    <definedName name="_OP10">#REF!</definedName>
    <definedName name="_OP11" localSheetId="1">#REF!</definedName>
    <definedName name="_OP11" localSheetId="0">#REF!</definedName>
    <definedName name="_OP11">#REF!</definedName>
    <definedName name="_OP12" localSheetId="1">#REF!</definedName>
    <definedName name="_OP12" localSheetId="0">#REF!</definedName>
    <definedName name="_OP12">#REF!</definedName>
    <definedName name="_OP2" localSheetId="1">#REF!</definedName>
    <definedName name="_OP2" localSheetId="0">#REF!</definedName>
    <definedName name="_OP2">#REF!</definedName>
    <definedName name="_OP3" localSheetId="1">#REF!</definedName>
    <definedName name="_OP3" localSheetId="0">#REF!</definedName>
    <definedName name="_OP3">#REF!</definedName>
    <definedName name="_OP4" localSheetId="1">#REF!</definedName>
    <definedName name="_OP4" localSheetId="0">#REF!</definedName>
    <definedName name="_OP4">#REF!</definedName>
    <definedName name="_OP5" localSheetId="1">#REF!</definedName>
    <definedName name="_OP5" localSheetId="0">#REF!</definedName>
    <definedName name="_OP5">#REF!</definedName>
    <definedName name="_OP6" localSheetId="1">#REF!</definedName>
    <definedName name="_OP6" localSheetId="0">#REF!</definedName>
    <definedName name="_OP6">#REF!</definedName>
    <definedName name="_OP7" localSheetId="1">#REF!</definedName>
    <definedName name="_OP7" localSheetId="0">#REF!</definedName>
    <definedName name="_OP7">#REF!</definedName>
    <definedName name="_OP8" localSheetId="1">#REF!</definedName>
    <definedName name="_OP8" localSheetId="0">#REF!</definedName>
    <definedName name="_OP8">#REF!</definedName>
    <definedName name="_OP9" localSheetId="1">#REF!</definedName>
    <definedName name="_OP9" localSheetId="0">#REF!</definedName>
    <definedName name="_OP9">#REF!</definedName>
    <definedName name="_OPM2" localSheetId="1">#REF!</definedName>
    <definedName name="_OPM2" localSheetId="0">#REF!</definedName>
    <definedName name="_OPM2">#REF!</definedName>
    <definedName name="_Order1" hidden="1">255</definedName>
    <definedName name="_Order2" hidden="1">255</definedName>
    <definedName name="_Parse_In" localSheetId="1" hidden="1">#REF!</definedName>
    <definedName name="_Parse_In" localSheetId="0" hidden="1">#REF!</definedName>
    <definedName name="_Parse_In" hidden="1">#REF!</definedName>
    <definedName name="_PCM1" localSheetId="1">#REF!</definedName>
    <definedName name="_PCM1" localSheetId="0">#REF!</definedName>
    <definedName name="_PCM1">#REF!</definedName>
    <definedName name="_PP2" localSheetId="1">#REF!</definedName>
    <definedName name="_PP2" localSheetId="0">#REF!</definedName>
    <definedName name="_PP2">#REF!</definedName>
    <definedName name="_PP4" localSheetId="1">#REF!</definedName>
    <definedName name="_PP4" localSheetId="0">#REF!</definedName>
    <definedName name="_PP4">#REF!</definedName>
    <definedName name="_PRESELL" localSheetId="1">#REF!</definedName>
    <definedName name="_PRESELL" localSheetId="0">#REF!</definedName>
    <definedName name="_PRESELL">#REF!</definedName>
    <definedName name="_PRN2" localSheetId="1">#REF!</definedName>
    <definedName name="_PRN2" localSheetId="0">#REF!</definedName>
    <definedName name="_PRN2">#REF!</definedName>
    <definedName name="_PRN3" localSheetId="1">#REF!</definedName>
    <definedName name="_PRN3" localSheetId="0">#REF!</definedName>
    <definedName name="_PRN3">#REF!</definedName>
    <definedName name="_PRN4" localSheetId="1">#REF!</definedName>
    <definedName name="_PRN4" localSheetId="0">#REF!</definedName>
    <definedName name="_PRN4">#REF!</definedName>
    <definedName name="_PRN6" localSheetId="1">#REF!</definedName>
    <definedName name="_PRN6" localSheetId="0">#REF!</definedName>
    <definedName name="_PRN6">#REF!</definedName>
    <definedName name="_PRN7" localSheetId="1">#REF!</definedName>
    <definedName name="_PRN7" localSheetId="0">#REF!</definedName>
    <definedName name="_PRN7">#REF!</definedName>
    <definedName name="_PVC1" localSheetId="1">#REF!</definedName>
    <definedName name="_PVC1" localSheetId="0">#REF!</definedName>
    <definedName name="_PVC1">#REF!</definedName>
    <definedName name="_REGDATA" localSheetId="1">#REF!</definedName>
    <definedName name="_REGDATA" localSheetId="0">#REF!</definedName>
    <definedName name="_REGDATA">#REF!</definedName>
    <definedName name="_Regression_Int" hidden="1">1</definedName>
    <definedName name="_Regression_Out" localSheetId="1" hidden="1">#REF!</definedName>
    <definedName name="_Regression_Out" localSheetId="0" hidden="1">#REF!</definedName>
    <definedName name="_Regression_Out" localSheetId="2" hidden="1">#REF!</definedName>
    <definedName name="_Regression_Out" hidden="1">#REF!</definedName>
    <definedName name="_Sort" localSheetId="1" hidden="1">#REF!</definedName>
    <definedName name="_Sort" localSheetId="0" hidden="1">#REF!</definedName>
    <definedName name="_Sort" localSheetId="2" hidden="1">#REF!</definedName>
    <definedName name="_Sort" hidden="1">#REF!</definedName>
    <definedName name="_sys2" localSheetId="1">#REF!</definedName>
    <definedName name="_sys2" localSheetId="0">#REF!</definedName>
    <definedName name="_sys2">#REF!</definedName>
    <definedName name="_sys3" localSheetId="1">#REF!</definedName>
    <definedName name="_sys3" localSheetId="0">#REF!</definedName>
    <definedName name="_sys3">#REF!</definedName>
    <definedName name="_Table1_In1" localSheetId="1" hidden="1">#REF!</definedName>
    <definedName name="_Table1_In1" localSheetId="0" hidden="1">#REF!</definedName>
    <definedName name="_Table1_In1" hidden="1">#REF!</definedName>
    <definedName name="_Table1_Out" localSheetId="1" hidden="1">#REF!</definedName>
    <definedName name="_Table1_Out" localSheetId="0" hidden="1">#REF!</definedName>
    <definedName name="_Table1_Out" hidden="1">#REF!</definedName>
    <definedName name="_TOG" localSheetId="1">#REF!</definedName>
    <definedName name="_TOG" localSheetId="0">#REF!</definedName>
    <definedName name="_TOG">#REF!</definedName>
    <definedName name="_tot1" localSheetId="1">#REF!</definedName>
    <definedName name="_tot1" localSheetId="0">#REF!</definedName>
    <definedName name="_tot1">#REF!</definedName>
    <definedName name="_UP1" localSheetId="1">#REF!</definedName>
    <definedName name="_UP1" localSheetId="0">#REF!</definedName>
    <definedName name="_UP1">#REF!</definedName>
    <definedName name="_UP2" localSheetId="1">#REF!</definedName>
    <definedName name="_UP2" localSheetId="0">#REF!</definedName>
    <definedName name="_UP2">#REF!</definedName>
    <definedName name="_V1" localSheetId="1">#REF!</definedName>
    <definedName name="_V1" localSheetId="0">#REF!</definedName>
    <definedName name="_V1">#REF!</definedName>
    <definedName name="_V2" localSheetId="1">#REF!</definedName>
    <definedName name="_V2" localSheetId="0">#REF!</definedName>
    <definedName name="_V2">#REF!</definedName>
    <definedName name="_V3" localSheetId="1">#REF!</definedName>
    <definedName name="_V3" localSheetId="0">#REF!</definedName>
    <definedName name="_V3">#REF!</definedName>
    <definedName name="_V4" localSheetId="1">#REF!</definedName>
    <definedName name="_V4" localSheetId="0">#REF!</definedName>
    <definedName name="_V4">#REF!</definedName>
    <definedName name="_VLX2" localSheetId="1">#REF!</definedName>
    <definedName name="_VLX2" localSheetId="0">#REF!</definedName>
    <definedName name="_VLX2">#REF!</definedName>
    <definedName name="_VLX4" localSheetId="1">#REF!</definedName>
    <definedName name="_VLX4" localSheetId="0">#REF!</definedName>
    <definedName name="_VLX4">#REF!</definedName>
    <definedName name="_VLX6" localSheetId="1">#REF!</definedName>
    <definedName name="_VLX6" localSheetId="0">#REF!</definedName>
    <definedName name="_VLX6">#REF!</definedName>
    <definedName name="_VLX8" localSheetId="1">#REF!</definedName>
    <definedName name="_VLX8" localSheetId="0">#REF!</definedName>
    <definedName name="_VLX8">#REF!</definedName>
    <definedName name="_ys1" localSheetId="1">'2018년 인건비(생활관)'!_ys1</definedName>
    <definedName name="_ys1">[0]!_ys1</definedName>
    <definedName name="\a">#N/A</definedName>
    <definedName name="\c" localSheetId="1">#REF!</definedName>
    <definedName name="\c" localSheetId="0">#REF!</definedName>
    <definedName name="\c">#REF!</definedName>
    <definedName name="\d" localSheetId="1">#REF!</definedName>
    <definedName name="\d" localSheetId="0">#REF!</definedName>
    <definedName name="\d">#REF!</definedName>
    <definedName name="\e" localSheetId="1">#REF!</definedName>
    <definedName name="\e" localSheetId="0">#REF!</definedName>
    <definedName name="\e">#REF!</definedName>
    <definedName name="\f" localSheetId="1">#REF!</definedName>
    <definedName name="\f" localSheetId="0">#REF!</definedName>
    <definedName name="\f">#REF!</definedName>
    <definedName name="\g" localSheetId="1">#REF!</definedName>
    <definedName name="\g" localSheetId="0">#REF!</definedName>
    <definedName name="\g">#REF!</definedName>
    <definedName name="\h" localSheetId="1">#REF!</definedName>
    <definedName name="\h" localSheetId="0">#REF!</definedName>
    <definedName name="\h">#REF!</definedName>
    <definedName name="\j" localSheetId="1">#REF!</definedName>
    <definedName name="\j" localSheetId="0">#REF!</definedName>
    <definedName name="\j">#REF!</definedName>
    <definedName name="\k" localSheetId="1">#REF!</definedName>
    <definedName name="\k" localSheetId="0">#REF!</definedName>
    <definedName name="\k">#REF!</definedName>
    <definedName name="\l" localSheetId="1">#REF!</definedName>
    <definedName name="\l" localSheetId="0">#REF!</definedName>
    <definedName name="\l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 localSheetId="0">#REF!</definedName>
    <definedName name="\n">#REF!</definedName>
    <definedName name="\r" localSheetId="1">#REF!</definedName>
    <definedName name="\r" localSheetId="0">#REF!</definedName>
    <definedName name="\r">#REF!</definedName>
    <definedName name="\s" localSheetId="1">#REF!</definedName>
    <definedName name="\s" localSheetId="0">#REF!</definedName>
    <definedName name="\s">#REF!</definedName>
    <definedName name="\t" localSheetId="1">#REF!</definedName>
    <definedName name="\t" localSheetId="0">#REF!</definedName>
    <definedName name="\t">#REF!</definedName>
    <definedName name="\u" localSheetId="1">#REF!</definedName>
    <definedName name="\u" localSheetId="0">#REF!</definedName>
    <definedName name="\u">#REF!</definedName>
    <definedName name="\v" localSheetId="1">#REF!</definedName>
    <definedName name="\v" localSheetId="0">#REF!</definedName>
    <definedName name="\v">#REF!</definedName>
    <definedName name="\w" localSheetId="1">#REF!</definedName>
    <definedName name="\w" localSheetId="0">#REF!</definedName>
    <definedName name="\w">#REF!</definedName>
    <definedName name="\x" localSheetId="1">#REF!</definedName>
    <definedName name="\x" localSheetId="0">#REF!</definedName>
    <definedName name="\x">#REF!</definedName>
    <definedName name="\y" localSheetId="1">#REF!</definedName>
    <definedName name="\y" localSheetId="0">#REF!</definedName>
    <definedName name="\y">#REF!</definedName>
    <definedName name="\z">#N/A</definedName>
    <definedName name="A" localSheetId="1" hidden="1">#REF!</definedName>
    <definedName name="A" localSheetId="0" hidden="1">#REF!</definedName>
    <definedName name="A" hidden="1">#REF!</definedName>
    <definedName name="A_" localSheetId="1">#REF!</definedName>
    <definedName name="A_" localSheetId="0">#REF!</definedName>
    <definedName name="A_">#REF!</definedName>
    <definedName name="a_1" localSheetId="1">#REF!</definedName>
    <definedName name="a_1" localSheetId="0">#REF!</definedName>
    <definedName name="a_1">#REF!</definedName>
    <definedName name="A5xA10" localSheetId="1">#REF!</definedName>
    <definedName name="A5xA10" localSheetId="0">#REF!</definedName>
    <definedName name="A5xA10">#REF!</definedName>
    <definedName name="A5xA5" localSheetId="1">#REF!</definedName>
    <definedName name="A5xA5" localSheetId="0">#REF!</definedName>
    <definedName name="A5xA5">#REF!</definedName>
    <definedName name="A5xA6" localSheetId="1">#REF!</definedName>
    <definedName name="A5xA6" localSheetId="0">#REF!</definedName>
    <definedName name="A5xA6">#REF!</definedName>
    <definedName name="A99999999" localSheetId="1">#REF!</definedName>
    <definedName name="A99999999" localSheetId="0">#REF!</definedName>
    <definedName name="A99999999">#REF!</definedName>
    <definedName name="aa">[9]설치공사2!$C$49</definedName>
    <definedName name="aaa" localSheetId="1">#REF!</definedName>
    <definedName name="aaa" localSheetId="0">#REF!</definedName>
    <definedName name="aaa">#REF!</definedName>
    <definedName name="AAAA" localSheetId="1">#REF!</definedName>
    <definedName name="AAAA" localSheetId="0">#REF!</definedName>
    <definedName name="AAAA">#REF!</definedName>
    <definedName name="AAAAAA" localSheetId="1">#REF!</definedName>
    <definedName name="AAAAAA" localSheetId="0">#REF!</definedName>
    <definedName name="AAAAAA">#REF!</definedName>
    <definedName name="AAAAAAAAAAAAAAAAAAA" localSheetId="1">#REF!</definedName>
    <definedName name="AAAAAAAAAAAAAAAAAAA" localSheetId="0">#REF!</definedName>
    <definedName name="AAAAAAAAAAAAAAAAAAA">#REF!</definedName>
    <definedName name="ab" localSheetId="1">'2018년 인건비(생활관)'!ab</definedName>
    <definedName name="ab">[0]!ab</definedName>
    <definedName name="ABC" localSheetId="1">#REF!</definedName>
    <definedName name="ABC" localSheetId="0">#REF!</definedName>
    <definedName name="ABC">#REF!</definedName>
    <definedName name="ac" localSheetId="1">'2018년 인건비(생활관)'!ac</definedName>
    <definedName name="ac">[0]!ac</definedName>
    <definedName name="ACCES" localSheetId="1">#REF!</definedName>
    <definedName name="ACCES" localSheetId="0">#REF!</definedName>
    <definedName name="ACCES">#REF!</definedName>
    <definedName name="Access_Button" hidden="1">"KT과금거리_지역좌표_970827_거리계산표_List"</definedName>
    <definedName name="Access_Button1" hidden="1">"물품목_2_제품테이블_List"</definedName>
    <definedName name="Access_Button2" hidden="1">"물품목_2_제품테이블_List"</definedName>
    <definedName name="AccessDatabase" hidden="1">"C:\My Documents\북부수도사업소\전원차단장치\전원차~1\전원차단장치 내역서 03월06일.mdb"</definedName>
    <definedName name="AD" localSheetId="1">'2018년 인건비(생활관)'!AD</definedName>
    <definedName name="AD">[0]!AD</definedName>
    <definedName name="ae" localSheetId="1">'2018년 인건비(생활관)'!ae</definedName>
    <definedName name="ae">[0]!ae</definedName>
    <definedName name="aer" localSheetId="1">#REF!,#REF!</definedName>
    <definedName name="aer" localSheetId="0">#REF!,#REF!</definedName>
    <definedName name="aer">#REF!,#REF!</definedName>
    <definedName name="af" localSheetId="1">'2018년 인건비(생활관)'!af</definedName>
    <definedName name="af">[0]!af</definedName>
    <definedName name="AFC설비" localSheetId="1">#REF!</definedName>
    <definedName name="AFC설비" localSheetId="0">#REF!</definedName>
    <definedName name="AFC설비">#REF!</definedName>
    <definedName name="ag" localSheetId="1">'2018년 인건비(생활관)'!ag</definedName>
    <definedName name="ag">[0]!ag</definedName>
    <definedName name="AL" localSheetId="1">'[10]SP-B1'!#REF!</definedName>
    <definedName name="AL" localSheetId="0">'[10]SP-B1'!#REF!</definedName>
    <definedName name="AL">'[10]SP-B1'!#REF!</definedName>
    <definedName name="AL_ANODE" localSheetId="1">#REF!</definedName>
    <definedName name="AL_ANODE" localSheetId="0">#REF!</definedName>
    <definedName name="AL_ANODE">#REF!</definedName>
    <definedName name="amount" localSheetId="1">#REF!</definedName>
    <definedName name="amount" localSheetId="0">#REF!</definedName>
    <definedName name="amount">#REF!</definedName>
    <definedName name="AN_ANODE" localSheetId="1">#REF!</definedName>
    <definedName name="AN_ANODE" localSheetId="0">#REF!</definedName>
    <definedName name="AN_ANODE">#REF!</definedName>
    <definedName name="anscount" hidden="1">1</definedName>
    <definedName name="as" localSheetId="1">'[11]전차선로 물량표'!#REF!</definedName>
    <definedName name="as" localSheetId="0">'[11]전차선로 물량표'!#REF!</definedName>
    <definedName name="as">'[11]전차선로 물량표'!#REF!</definedName>
    <definedName name="asa" localSheetId="1">'2018년 인건비(생활관)'!asa</definedName>
    <definedName name="asa">[0]!asa</definedName>
    <definedName name="ASAS" localSheetId="1" hidden="1">{#N/A,#N/A,FALSE,"DAOCM 2차 검토"}</definedName>
    <definedName name="ASAS" hidden="1">{#N/A,#N/A,FALSE,"DAOCM 2차 검토"}</definedName>
    <definedName name="ASDFASDKLFJ" localSheetId="1" hidden="1">{#N/A,#N/A,TRUE,"토적및재료집계";#N/A,#N/A,TRUE,"토적및재료집계";#N/A,#N/A,TRUE,"단위량"}</definedName>
    <definedName name="ASDFASDKLFJ" hidden="1">{#N/A,#N/A,TRUE,"토적및재료집계";#N/A,#N/A,TRUE,"토적및재료집계";#N/A,#N/A,TRUE,"단위량"}</definedName>
    <definedName name="ASFG" localSheetId="1">'2018년 인건비(생활관)'!ASFG</definedName>
    <definedName name="ASFG">[0]!ASFG</definedName>
    <definedName name="ASFGFGHJ" hidden="1">"CK-A2차정산내역서"</definedName>
    <definedName name="ASFGHJJ" localSheetId="1">'2018년 인건비(생활관)'!ASFGHJJ</definedName>
    <definedName name="ASFGHJJ">[0]!ASFGHJJ</definedName>
    <definedName name="ASHJJK" localSheetId="1">'2018년 인건비(생활관)'!ASHJJK</definedName>
    <definedName name="ASHJJK">[0]!ASHJJK</definedName>
    <definedName name="ASP공수" localSheetId="1">#REF!</definedName>
    <definedName name="ASP공수" localSheetId="0">#REF!</definedName>
    <definedName name="ASP공수">#REF!</definedName>
    <definedName name="ASP긍장" localSheetId="1">#REF!</definedName>
    <definedName name="ASP긍장" localSheetId="0">#REF!</definedName>
    <definedName name="ASP긍장">#REF!</definedName>
    <definedName name="ASP깊이" localSheetId="1">#REF!</definedName>
    <definedName name="ASP깊이" localSheetId="0">#REF!</definedName>
    <definedName name="ASP깊이">#REF!</definedName>
    <definedName name="ASP모래1" localSheetId="1">#REF!</definedName>
    <definedName name="ASP모래1" localSheetId="0">#REF!</definedName>
    <definedName name="ASP모래1">#REF!</definedName>
    <definedName name="ASP모래2" localSheetId="1">#REF!</definedName>
    <definedName name="ASP모래2" localSheetId="0">#REF!</definedName>
    <definedName name="ASP모래2">#REF!</definedName>
    <definedName name="ASP밑면" localSheetId="1">#REF!</definedName>
    <definedName name="ASP밑면" localSheetId="0">#REF!</definedName>
    <definedName name="ASP밑면">#REF!</definedName>
    <definedName name="ASP윗면" localSheetId="1">#REF!</definedName>
    <definedName name="ASP윗면" localSheetId="0">#REF!</definedName>
    <definedName name="ASP윗면">#REF!</definedName>
    <definedName name="ASP중층" localSheetId="1">#REF!</definedName>
    <definedName name="ASP중층" localSheetId="0">#REF!</definedName>
    <definedName name="ASP중층">#REF!</definedName>
    <definedName name="ASP표층" localSheetId="1">#REF!</definedName>
    <definedName name="ASP표층" localSheetId="0">#REF!</definedName>
    <definedName name="ASP표층">#REF!</definedName>
    <definedName name="ASTE_4WEM" localSheetId="1">#REF!</definedName>
    <definedName name="ASTE_4WEM" localSheetId="0">#REF!</definedName>
    <definedName name="ASTE_4WEM">#REF!</definedName>
    <definedName name="ASTE_COM" localSheetId="1">#REF!</definedName>
    <definedName name="ASTE_COM" localSheetId="0">#REF!</definedName>
    <definedName name="ASTE_COM">#REF!</definedName>
    <definedName name="ASTE_OCUDPAR" localSheetId="1">#REF!</definedName>
    <definedName name="ASTE_OCUDPAR" localSheetId="0">#REF!</definedName>
    <definedName name="ASTE_OCUDPAR">#REF!</definedName>
    <definedName name="ASTE_PSU" localSheetId="1">#REF!</definedName>
    <definedName name="ASTE_PSU" localSheetId="0">#REF!</definedName>
    <definedName name="ASTE_PSU">#REF!</definedName>
    <definedName name="ASTE4W" localSheetId="1">#REF!</definedName>
    <definedName name="ASTE4W" localSheetId="0">#REF!</definedName>
    <definedName name="ASTE4W">#REF!</definedName>
    <definedName name="ASTECOM" localSheetId="1">#REF!</definedName>
    <definedName name="ASTECOM" localSheetId="0">#REF!</definedName>
    <definedName name="ASTECOM">#REF!</definedName>
    <definedName name="ASTEOCU" localSheetId="1">#REF!</definedName>
    <definedName name="ASTEOCU" localSheetId="0">#REF!</definedName>
    <definedName name="ASTEOCU">#REF!</definedName>
    <definedName name="ASTEPSU" localSheetId="1">#REF!</definedName>
    <definedName name="ASTEPSU" localSheetId="0">#REF!</definedName>
    <definedName name="ASTEPSU">#REF!</definedName>
    <definedName name="AT" localSheetId="1">[12]간선계산!#REF!</definedName>
    <definedName name="AT" localSheetId="0">[12]간선계산!#REF!</definedName>
    <definedName name="AT">[12]간선계산!#REF!</definedName>
    <definedName name="ATGH" localSheetId="1">'2018년 인건비(생활관)'!ATGH</definedName>
    <definedName name="ATGH">[0]!ATGH</definedName>
    <definedName name="azads" localSheetId="1" hidden="1">{"'5국공정'!$A$1:$E$128"}</definedName>
    <definedName name="azads" hidden="1">{"'5국공정'!$A$1:$E$128"}</definedName>
    <definedName name="b" localSheetId="1">#REF!</definedName>
    <definedName name="b" localSheetId="0">#REF!</definedName>
    <definedName name="b">#REF!</definedName>
    <definedName name="B_" localSheetId="1">#REF!</definedName>
    <definedName name="B_" localSheetId="0">#REF!</definedName>
    <definedName name="B_">#REF!</definedName>
    <definedName name="BACK_HOME" localSheetId="1">'2018년 인건비(생활관)'!BACK_HOME</definedName>
    <definedName name="BACK_HOME">[0]!BACK_HOME</definedName>
    <definedName name="band1" localSheetId="1">#REF!</definedName>
    <definedName name="band1" localSheetId="0">#REF!</definedName>
    <definedName name="band1">#REF!</definedName>
    <definedName name="bb" localSheetId="1">#REF!</definedName>
    <definedName name="bb" localSheetId="0">#REF!</definedName>
    <definedName name="bb">#REF!</definedName>
    <definedName name="BBB" localSheetId="1">#REF!</definedName>
    <definedName name="BBB" localSheetId="0">#REF!</definedName>
    <definedName name="BBB">#REF!</definedName>
    <definedName name="BCS" localSheetId="1">#REF!</definedName>
    <definedName name="BCS" localSheetId="0">#REF!</definedName>
    <definedName name="BCS">#REF!</definedName>
    <definedName name="BDLEN_1" localSheetId="1">#REF!</definedName>
    <definedName name="BDLEN_1" localSheetId="0">#REF!</definedName>
    <definedName name="BDLEN_1">#REF!</definedName>
    <definedName name="BDLEN_2" localSheetId="1">#REF!</definedName>
    <definedName name="BDLEN_2" localSheetId="0">#REF!</definedName>
    <definedName name="BDLEN_2">#REF!</definedName>
    <definedName name="BG" localSheetId="1" hidden="1">{"'광피스표'!$A$3:$N$54"}</definedName>
    <definedName name="BG" hidden="1">{"'광피스표'!$A$3:$N$54"}</definedName>
    <definedName name="BIS" localSheetId="1">#REF!</definedName>
    <definedName name="BIS" localSheetId="0">#REF!</definedName>
    <definedName name="BIS">#REF!</definedName>
    <definedName name="BLB" localSheetId="1">#REF!</definedName>
    <definedName name="BLB" localSheetId="0">#REF!</definedName>
    <definedName name="BLB">#REF!</definedName>
    <definedName name="BLS" localSheetId="1">#REF!</definedName>
    <definedName name="BLS" localSheetId="0">#REF!</definedName>
    <definedName name="BLS">#REF!</definedName>
    <definedName name="BTUS" localSheetId="1">#REF!</definedName>
    <definedName name="BTUS" localSheetId="0">#REF!</definedName>
    <definedName name="BTUS">#REF!</definedName>
    <definedName name="C_" localSheetId="1">#REF!</definedName>
    <definedName name="C_" localSheetId="0">#REF!</definedName>
    <definedName name="C_">#REF!</definedName>
    <definedName name="CBIND1_1" localSheetId="1">#REF!</definedName>
    <definedName name="CBIND1_1" localSheetId="0">#REF!</definedName>
    <definedName name="CBIND1_1">#REF!</definedName>
    <definedName name="CBIND1_2" localSheetId="1">#REF!</definedName>
    <definedName name="CBIND1_2" localSheetId="0">#REF!</definedName>
    <definedName name="CBIND1_2">#REF!</definedName>
    <definedName name="CBIND2_1" localSheetId="1">#REF!</definedName>
    <definedName name="CBIND2_1" localSheetId="0">#REF!</definedName>
    <definedName name="CBIND2_1">#REF!</definedName>
    <definedName name="CBIND2_2" localSheetId="1">#REF!</definedName>
    <definedName name="CBIND2_2" localSheetId="0">#REF!</definedName>
    <definedName name="CBIND2_2">#REF!</definedName>
    <definedName name="CBIND3_1" localSheetId="1">#REF!</definedName>
    <definedName name="CBIND3_1" localSheetId="0">#REF!</definedName>
    <definedName name="CBIND3_1">#REF!</definedName>
    <definedName name="CBIND3_2" localSheetId="1">#REF!</definedName>
    <definedName name="CBIND3_2" localSheetId="0">#REF!</definedName>
    <definedName name="CBIND3_2">#REF!</definedName>
    <definedName name="cblee2" localSheetId="1">#REF!</definedName>
    <definedName name="cblee2" localSheetId="0">#REF!</definedName>
    <definedName name="cblee2">#REF!</definedName>
    <definedName name="CCTV" localSheetId="1" hidden="1">{#N/A,#N/A,FALSE,"전력간선"}</definedName>
    <definedName name="CCTV" hidden="1">{#N/A,#N/A,FALSE,"전력간선"}</definedName>
    <definedName name="CCTV및장애자편의설비" localSheetId="1">#REF!</definedName>
    <definedName name="CCTV및장애자편의설비" localSheetId="0">#REF!</definedName>
    <definedName name="CCTV및장애자편의설비">#REF!</definedName>
    <definedName name="CCTV설비" localSheetId="1">#REF!</definedName>
    <definedName name="CCTV설비" localSheetId="0">#REF!</definedName>
    <definedName name="CCTV설비">#REF!</definedName>
    <definedName name="CES" localSheetId="1">#REF!</definedName>
    <definedName name="CES" localSheetId="0">#REF!</definedName>
    <definedName name="CES">#REF!</definedName>
    <definedName name="CEUR" localSheetId="1">#REF!</definedName>
    <definedName name="CEUR" localSheetId="0">#REF!</definedName>
    <definedName name="CEUR">#REF!</definedName>
    <definedName name="CFR" localSheetId="1">'2018년 인건비(생활관)'!CFR</definedName>
    <definedName name="CFR">[0]!CFR</definedName>
    <definedName name="ch" localSheetId="1" hidden="1">{#N/A,#N/A,FALSE,"전력간선"}</definedName>
    <definedName name="ch" hidden="1">{#N/A,#N/A,FALSE,"전력간선"}</definedName>
    <definedName name="CHAR1" localSheetId="1">#REF!</definedName>
    <definedName name="CHAR1" localSheetId="0">#REF!</definedName>
    <definedName name="CHAR1">#REF!</definedName>
    <definedName name="CHAR2" localSheetId="1">#REF!</definedName>
    <definedName name="CHAR2" localSheetId="0">#REF!</definedName>
    <definedName name="CHAR2">#REF!</definedName>
    <definedName name="CkmData" localSheetId="1">#REF!</definedName>
    <definedName name="CkmData" localSheetId="0">#REF!</definedName>
    <definedName name="CkmData">#REF!</definedName>
    <definedName name="clam1" localSheetId="1">#REF!</definedName>
    <definedName name="clam1" localSheetId="0">#REF!</definedName>
    <definedName name="clam1">#REF!</definedName>
    <definedName name="clam2" localSheetId="1">#REF!</definedName>
    <definedName name="clam2" localSheetId="0">#REF!</definedName>
    <definedName name="clam2">#REF!</definedName>
    <definedName name="CODE" localSheetId="1">#REF!</definedName>
    <definedName name="CODE" localSheetId="0">#REF!</definedName>
    <definedName name="CODE">#REF!</definedName>
    <definedName name="CODE1" localSheetId="1">#REF!</definedName>
    <definedName name="CODE1" localSheetId="0">#REF!</definedName>
    <definedName name="CODE1">#REF!</definedName>
    <definedName name="CODE2" localSheetId="1">#REF!</definedName>
    <definedName name="CODE2" localSheetId="0">#REF!</definedName>
    <definedName name="CODE2">#REF!</definedName>
    <definedName name="CODE3" localSheetId="1">#REF!</definedName>
    <definedName name="CODE3" localSheetId="0">#REF!</definedName>
    <definedName name="CODE3">#REF!</definedName>
    <definedName name="CODE4" localSheetId="1">#REF!</definedName>
    <definedName name="CODE4" localSheetId="0">#REF!</definedName>
    <definedName name="CODE4">#REF!</definedName>
    <definedName name="CODE5" localSheetId="1">#REF!</definedName>
    <definedName name="CODE5" localSheetId="0">#REF!</definedName>
    <definedName name="CODE5">#REF!</definedName>
    <definedName name="CODE6" localSheetId="1">#REF!</definedName>
    <definedName name="CODE6" localSheetId="0">#REF!</definedName>
    <definedName name="CODE6">#REF!</definedName>
    <definedName name="CODE7" localSheetId="1">#REF!</definedName>
    <definedName name="CODE7" localSheetId="0">#REF!</definedName>
    <definedName name="CODE7">#REF!</definedName>
    <definedName name="consulgin" localSheetId="1" hidden="1">{"'Price List '!$A$1:$R$156"}</definedName>
    <definedName name="consulgin" localSheetId="2" hidden="1">{"'Price List '!$A$1:$R$156"}</definedName>
    <definedName name="consulgin" hidden="1">{"'Price List '!$A$1:$R$156"}</definedName>
    <definedName name="CONTER" localSheetId="1" hidden="1">{"'220승압(공문첨부)'!$A$3:$E$123"}</definedName>
    <definedName name="CONTER" localSheetId="2" hidden="1">{"'220승압(공문첨부)'!$A$3:$E$123"}</definedName>
    <definedName name="CONTER" hidden="1">{"'220승압(공문첨부)'!$A$3:$E$123"}</definedName>
    <definedName name="copy" localSheetId="1">[13]부산4!#REF!</definedName>
    <definedName name="copy" localSheetId="0">[13]부산4!#REF!</definedName>
    <definedName name="copy">[13]부산4!#REF!</definedName>
    <definedName name="COPY990" localSheetId="1">#REF!</definedName>
    <definedName name="COPY990" localSheetId="0">#REF!</definedName>
    <definedName name="COPY990">#REF!</definedName>
    <definedName name="CPEV" localSheetId="1">#REF!</definedName>
    <definedName name="CPEV" localSheetId="0">#REF!</definedName>
    <definedName name="CPEV">#REF!</definedName>
    <definedName name="cpu" localSheetId="1">#REF!</definedName>
    <definedName name="cpu" localSheetId="0">#REF!</definedName>
    <definedName name="cpu">#REF!</definedName>
    <definedName name="cpu시험" localSheetId="1">#REF!</definedName>
    <definedName name="cpu시험" localSheetId="0">#REF!</definedName>
    <definedName name="cpu시험">#REF!</definedName>
    <definedName name="CPU시험기사" localSheetId="1">#REF!</definedName>
    <definedName name="CPU시험기사" localSheetId="0">#REF!</definedName>
    <definedName name="CPU시험기사">#REF!</definedName>
    <definedName name="CQ" localSheetId="1">#REF!</definedName>
    <definedName name="CQ" localSheetId="0">#REF!</definedName>
    <definedName name="CQ">#REF!</definedName>
    <definedName name="CQAD" localSheetId="1">#REF!</definedName>
    <definedName name="CQAD" localSheetId="0">#REF!</definedName>
    <definedName name="CQAD">#REF!</definedName>
    <definedName name="CQDA" localSheetId="1">#REF!</definedName>
    <definedName name="CQDA" localSheetId="0">#REF!</definedName>
    <definedName name="CQDA">#REF!</definedName>
    <definedName name="CQE" localSheetId="1">#REF!</definedName>
    <definedName name="CQE" localSheetId="0">#REF!</definedName>
    <definedName name="CQE">#REF!</definedName>
    <definedName name="CQMUX" localSheetId="1">#REF!</definedName>
    <definedName name="CQMUX" localSheetId="0">#REF!</definedName>
    <definedName name="CQMUX">#REF!</definedName>
    <definedName name="CQOJC1" localSheetId="1">#REF!</definedName>
    <definedName name="CQOJC1" localSheetId="0">#REF!</definedName>
    <definedName name="CQOJC1">#REF!</definedName>
    <definedName name="CQOJC2" localSheetId="1">#REF!</definedName>
    <definedName name="CQOJC2" localSheetId="0">#REF!</definedName>
    <definedName name="CQOJC2">#REF!</definedName>
    <definedName name="CQOJC3" localSheetId="1">#REF!</definedName>
    <definedName name="CQOJC3" localSheetId="0">#REF!</definedName>
    <definedName name="CQOJC3">#REF!</definedName>
    <definedName name="CQT" localSheetId="1">#REF!</definedName>
    <definedName name="CQT" localSheetId="0">#REF!</definedName>
    <definedName name="CQT">#REF!</definedName>
    <definedName name="CRIMP5C" localSheetId="1">#REF!</definedName>
    <definedName name="CRIMP5C" localSheetId="0">#REF!</definedName>
    <definedName name="CRIMP5C">#REF!</definedName>
    <definedName name="CRIMP5C_1" localSheetId="1">#REF!</definedName>
    <definedName name="CRIMP5C_1" localSheetId="0">#REF!</definedName>
    <definedName name="CRIMP5C_1">#REF!</definedName>
    <definedName name="CRIMP5C_2" localSheetId="1">#REF!</definedName>
    <definedName name="CRIMP5C_2" localSheetId="0">#REF!</definedName>
    <definedName name="CRIMP5C_2">#REF!</definedName>
    <definedName name="CRIMP7C" localSheetId="1">#REF!</definedName>
    <definedName name="CRIMP7C" localSheetId="0">#REF!</definedName>
    <definedName name="CRIMP7C">#REF!</definedName>
    <definedName name="CRIMP7C_1" localSheetId="1">#REF!</definedName>
    <definedName name="CRIMP7C_1" localSheetId="0">#REF!</definedName>
    <definedName name="CRIMP7C_1">#REF!</definedName>
    <definedName name="CRIMP7C_2" localSheetId="1">#REF!</definedName>
    <definedName name="CRIMP7C_2" localSheetId="0">#REF!</definedName>
    <definedName name="CRIMP7C_2">#REF!</definedName>
    <definedName name="_xlnm.Criteria">[14]백암비스타내역!$E$4:$G$167</definedName>
    <definedName name="CRT" localSheetId="1">[15]KMT물량!#REF!</definedName>
    <definedName name="CRT" localSheetId="0">[15]KMT물량!#REF!</definedName>
    <definedName name="CRT">[15]KMT물량!#REF!</definedName>
    <definedName name="customer" localSheetId="1">#REF!</definedName>
    <definedName name="customer" localSheetId="0">#REF!</definedName>
    <definedName name="customer">#REF!</definedName>
    <definedName name="CV" localSheetId="1" hidden="1">{"'광피스표'!$A$3:$N$54"}</definedName>
    <definedName name="CV" hidden="1">{"'광피스표'!$A$3:$N$54"}</definedName>
    <definedName name="CVVS14" localSheetId="1">#REF!</definedName>
    <definedName name="CVVS14" localSheetId="0">#REF!</definedName>
    <definedName name="CVVS14">#REF!</definedName>
    <definedName name="CVVS55" localSheetId="1">#REF!</definedName>
    <definedName name="CVVS55" localSheetId="0">#REF!</definedName>
    <definedName name="CVVS55">#REF!</definedName>
    <definedName name="D" localSheetId="1">'[10]SP-B1'!#REF!</definedName>
    <definedName name="D" localSheetId="0">'[10]SP-B1'!#REF!</definedName>
    <definedName name="D">'[10]SP-B1'!#REF!</definedName>
    <definedName name="d_5" localSheetId="1">#REF!</definedName>
    <definedName name="d_5" localSheetId="0">#REF!</definedName>
    <definedName name="d_5">#REF!</definedName>
    <definedName name="DANGA" localSheetId="1">[16]Sheet2!$D$19:$D$19,[16]Sheet2!$F$19:$BD$19</definedName>
    <definedName name="DANGA">[17]Sheet2!$D$19:$D$19,[17]Sheet2!$F$19:$BD$19</definedName>
    <definedName name="DATA" localSheetId="1">#REF!</definedName>
    <definedName name="DATA" localSheetId="0">#REF!</definedName>
    <definedName name="DATA">#REF!</definedName>
    <definedName name="_xlnm.Database" localSheetId="1">#REF!</definedName>
    <definedName name="_xlnm.Database" localSheetId="0">#REF!</definedName>
    <definedName name="_xlnm.Database" localSheetId="2">#REF!</definedName>
    <definedName name="_xlnm.Database">#REF!</definedName>
    <definedName name="Database_MI" localSheetId="1">#REF!</definedName>
    <definedName name="Database_MI" localSheetId="0">#REF!</definedName>
    <definedName name="Database_MI">#REF!</definedName>
    <definedName name="datasort" localSheetId="1">'2018년 인건비(생활관)'!datasort</definedName>
    <definedName name="datasort">[0]!datasort</definedName>
    <definedName name="datum" localSheetId="1">#REF!</definedName>
    <definedName name="datum" localSheetId="0">#REF!</definedName>
    <definedName name="datum">#REF!</definedName>
    <definedName name="DCEA" localSheetId="1">#REF!</definedName>
    <definedName name="DCEA" localSheetId="0">#REF!</definedName>
    <definedName name="DCEA">#REF!</definedName>
    <definedName name="DCS" localSheetId="1">#REF!</definedName>
    <definedName name="DCS" localSheetId="0">#REF!</definedName>
    <definedName name="DCS">#REF!</definedName>
    <definedName name="DD" localSheetId="1">#REF!</definedName>
    <definedName name="DD" localSheetId="0">#REF!</definedName>
    <definedName name="DD">#REF!</definedName>
    <definedName name="ddddd" localSheetId="1" hidden="1">#REF!</definedName>
    <definedName name="ddddd" localSheetId="0" hidden="1">#REF!</definedName>
    <definedName name="ddddd" hidden="1">#REF!</definedName>
    <definedName name="dff" localSheetId="1">#REF!</definedName>
    <definedName name="dff" localSheetId="0">#REF!</definedName>
    <definedName name="dff">#REF!</definedName>
    <definedName name="DFGDS" localSheetId="1">'2018년 인건비(생활관)'!DFGDS</definedName>
    <definedName name="DFGDS">[0]!DFGDS</definedName>
    <definedName name="DFGFDHDFH" localSheetId="1" hidden="1">{"'광피스표'!$A$3:$N$54"}</definedName>
    <definedName name="DFGFDHDFH" hidden="1">{"'광피스표'!$A$3:$N$54"}</definedName>
    <definedName name="DFGHDFH" localSheetId="1">'2018년 인건비(생활관)'!DFGHDFH</definedName>
    <definedName name="DFGHDFH">[0]!DFGHDFH</definedName>
    <definedName name="DFHDFH" localSheetId="1">'2018년 인건비(생활관)'!DFHDFH</definedName>
    <definedName name="DFHDFH">[0]!DFHDFH</definedName>
    <definedName name="DFHDGH" localSheetId="1">'2018년 인건비(생활관)'!DFHDGH</definedName>
    <definedName name="DFHDGH">[0]!DFHDGH</definedName>
    <definedName name="DFHDH" localSheetId="1">'2018년 인건비(생활관)'!DFHDH</definedName>
    <definedName name="DFHDH">[0]!DFHDH</definedName>
    <definedName name="DFHDHDH" localSheetId="1">'2018년 인건비(생활관)'!DFHDHDH</definedName>
    <definedName name="DFHDHDH">[0]!DFHDHDH</definedName>
    <definedName name="DFHGDH" localSheetId="1">'2018년 인건비(생활관)'!DFHGDH</definedName>
    <definedName name="DFHGDH">[0]!DFHGDH</definedName>
    <definedName name="DFJDFHJ" localSheetId="1">'2018년 인건비(생활관)'!DFJDFHJ</definedName>
    <definedName name="DFJDFHJ">[0]!DFJDFHJ</definedName>
    <definedName name="DFNGNH" localSheetId="1">'2018년 인건비(생활관)'!DFNGNH</definedName>
    <definedName name="DFNGNH">[0]!DFNGNH</definedName>
    <definedName name="DFSGGJHGHKK" localSheetId="1">'2018년 인건비(생활관)'!DFSGGJHGHKK</definedName>
    <definedName name="DFSGGJHGHKK">[0]!DFSGGJHGHKK</definedName>
    <definedName name="DGGNHNH" localSheetId="1">'2018년 인건비(생활관)'!DGGNHNH</definedName>
    <definedName name="DGGNHNH">[0]!DGGNHNH</definedName>
    <definedName name="Discount" localSheetId="1">#REF!</definedName>
    <definedName name="Discount" localSheetId="0">#REF!</definedName>
    <definedName name="Discount">#REF!</definedName>
    <definedName name="DISSR" localSheetId="1">#REF!</definedName>
    <definedName name="DISSR" localSheetId="0">#REF!</definedName>
    <definedName name="DISSR">#REF!</definedName>
    <definedName name="DISSX" localSheetId="1">#REF!</definedName>
    <definedName name="DISSX" localSheetId="0">#REF!</definedName>
    <definedName name="DISSX">#REF!</definedName>
    <definedName name="DMK" localSheetId="1">#REF!</definedName>
    <definedName name="DMK" localSheetId="0">#REF!</definedName>
    <definedName name="DMK">#REF!</definedName>
    <definedName name="dpdp" localSheetId="1">'2018년 인건비(생활관)'!dpdp</definedName>
    <definedName name="dpdp">[0]!dpdp</definedName>
    <definedName name="DRFY" localSheetId="1">'2018년 인건비(생활관)'!DRFY</definedName>
    <definedName name="DRFY">[0]!DRFY</definedName>
    <definedName name="DSS" localSheetId="1">#REF!</definedName>
    <definedName name="DSS" localSheetId="0">#REF!</definedName>
    <definedName name="DSS">#REF!</definedName>
    <definedName name="DSU" localSheetId="1">#REF!</definedName>
    <definedName name="DSU" localSheetId="0">#REF!</definedName>
    <definedName name="DSU">#REF!</definedName>
    <definedName name="DS구내이설" localSheetId="1">#REF!</definedName>
    <definedName name="DS구내이설" localSheetId="0">#REF!</definedName>
    <definedName name="DS구내이설">#REF!</definedName>
    <definedName name="DWD" localSheetId="1" hidden="1">{#N/A,#N/A,FALSE,"전력간선"}</definedName>
    <definedName name="DWD" hidden="1">{#N/A,#N/A,FALSE,"전력간선"}</definedName>
    <definedName name="e" localSheetId="1">'2018년 인건비(생활관)'!e</definedName>
    <definedName name="e">[0]!e</definedName>
    <definedName name="E1_3240" localSheetId="1">#REF!</definedName>
    <definedName name="E1_3240" localSheetId="0">#REF!</definedName>
    <definedName name="E1_3240">#REF!</definedName>
    <definedName name="E10M" localSheetId="1">#REF!</definedName>
    <definedName name="E10M" localSheetId="0">#REF!</definedName>
    <definedName name="E10M">#REF!</definedName>
    <definedName name="E10P" localSheetId="1">#REF!</definedName>
    <definedName name="E10P" localSheetId="0">#REF!</definedName>
    <definedName name="E10P">#REF!</definedName>
    <definedName name="E11M" localSheetId="1">#REF!</definedName>
    <definedName name="E11M" localSheetId="0">#REF!</definedName>
    <definedName name="E11M">#REF!</definedName>
    <definedName name="E11P" localSheetId="1">#REF!</definedName>
    <definedName name="E11P" localSheetId="0">#REF!</definedName>
    <definedName name="E11P">#REF!</definedName>
    <definedName name="E12M" localSheetId="1">#REF!</definedName>
    <definedName name="E12M" localSheetId="0">#REF!</definedName>
    <definedName name="E12M">#REF!</definedName>
    <definedName name="E12P" localSheetId="1">#REF!</definedName>
    <definedName name="E12P" localSheetId="0">#REF!</definedName>
    <definedName name="E12P">#REF!</definedName>
    <definedName name="E13M" localSheetId="1">#REF!</definedName>
    <definedName name="E13M" localSheetId="0">#REF!</definedName>
    <definedName name="E13M">#REF!</definedName>
    <definedName name="E13P" localSheetId="1">#REF!</definedName>
    <definedName name="E13P" localSheetId="0">#REF!</definedName>
    <definedName name="E13P">#REF!</definedName>
    <definedName name="E14M" localSheetId="1">#REF!</definedName>
    <definedName name="E14M" localSheetId="0">#REF!</definedName>
    <definedName name="E14M">#REF!</definedName>
    <definedName name="E14P" localSheetId="1">#REF!</definedName>
    <definedName name="E14P" localSheetId="0">#REF!</definedName>
    <definedName name="E14P">#REF!</definedName>
    <definedName name="E15M" localSheetId="1">#REF!</definedName>
    <definedName name="E15M" localSheetId="0">#REF!</definedName>
    <definedName name="E15M">#REF!</definedName>
    <definedName name="E15P" localSheetId="1">#REF!</definedName>
    <definedName name="E15P" localSheetId="0">#REF!</definedName>
    <definedName name="E15P">#REF!</definedName>
    <definedName name="E16M" localSheetId="1">#REF!</definedName>
    <definedName name="E16M" localSheetId="0">#REF!</definedName>
    <definedName name="E16M">#REF!</definedName>
    <definedName name="E16P" localSheetId="1">#REF!</definedName>
    <definedName name="E16P" localSheetId="0">#REF!</definedName>
    <definedName name="E16P">#REF!</definedName>
    <definedName name="E17M" localSheetId="1">#REF!</definedName>
    <definedName name="E17M" localSheetId="0">#REF!</definedName>
    <definedName name="E17M">#REF!</definedName>
    <definedName name="E17P" localSheetId="1">#REF!</definedName>
    <definedName name="E17P" localSheetId="0">#REF!</definedName>
    <definedName name="E17P">#REF!</definedName>
    <definedName name="E18M" localSheetId="1">#REF!</definedName>
    <definedName name="E18M" localSheetId="0">#REF!</definedName>
    <definedName name="E18M">#REF!</definedName>
    <definedName name="E18P" localSheetId="1">#REF!</definedName>
    <definedName name="E18P" localSheetId="0">#REF!</definedName>
    <definedName name="E18P">#REF!</definedName>
    <definedName name="E19M" localSheetId="1">#REF!</definedName>
    <definedName name="E19M" localSheetId="0">#REF!</definedName>
    <definedName name="E19M">#REF!</definedName>
    <definedName name="E19P" localSheetId="1">#REF!</definedName>
    <definedName name="E19P" localSheetId="0">#REF!</definedName>
    <definedName name="E19P">#REF!</definedName>
    <definedName name="E1CH" localSheetId="1">#REF!</definedName>
    <definedName name="E1CH" localSheetId="0">#REF!</definedName>
    <definedName name="E1CH">#REF!</definedName>
    <definedName name="E1E" localSheetId="1">#REF!</definedName>
    <definedName name="E1E" localSheetId="0">#REF!</definedName>
    <definedName name="E1E">#REF!</definedName>
    <definedName name="E1M" localSheetId="1">#REF!</definedName>
    <definedName name="E1M" localSheetId="0">#REF!</definedName>
    <definedName name="E1M">#REF!</definedName>
    <definedName name="E1P" localSheetId="1">#REF!</definedName>
    <definedName name="E1P" localSheetId="0">#REF!</definedName>
    <definedName name="E1P">#REF!</definedName>
    <definedName name="E20M" localSheetId="1">#REF!</definedName>
    <definedName name="E20M" localSheetId="0">#REF!</definedName>
    <definedName name="E20M">#REF!</definedName>
    <definedName name="E20P" localSheetId="1">#REF!</definedName>
    <definedName name="E20P" localSheetId="0">#REF!</definedName>
    <definedName name="E20P">#REF!</definedName>
    <definedName name="E21M" localSheetId="1">#REF!</definedName>
    <definedName name="E21M" localSheetId="0">#REF!</definedName>
    <definedName name="E21M">#REF!</definedName>
    <definedName name="E21P" localSheetId="1">#REF!</definedName>
    <definedName name="E21P" localSheetId="0">#REF!</definedName>
    <definedName name="E21P">#REF!</definedName>
    <definedName name="E22M" localSheetId="1">#REF!</definedName>
    <definedName name="E22M" localSheetId="0">#REF!</definedName>
    <definedName name="E22M">#REF!</definedName>
    <definedName name="E22P" localSheetId="1">#REF!</definedName>
    <definedName name="E22P" localSheetId="0">#REF!</definedName>
    <definedName name="E22P">#REF!</definedName>
    <definedName name="E23M" localSheetId="1">#REF!</definedName>
    <definedName name="E23M" localSheetId="0">#REF!</definedName>
    <definedName name="E23M">#REF!</definedName>
    <definedName name="E23P" localSheetId="1">#REF!</definedName>
    <definedName name="E23P" localSheetId="0">#REF!</definedName>
    <definedName name="E23P">#REF!</definedName>
    <definedName name="E24M" localSheetId="1">#REF!</definedName>
    <definedName name="E24M" localSheetId="0">#REF!</definedName>
    <definedName name="E24M">#REF!</definedName>
    <definedName name="E24P" localSheetId="1">#REF!</definedName>
    <definedName name="E24P" localSheetId="0">#REF!</definedName>
    <definedName name="E24P">#REF!</definedName>
    <definedName name="E25M" localSheetId="1">#REF!</definedName>
    <definedName name="E25M" localSheetId="0">#REF!</definedName>
    <definedName name="E25M">#REF!</definedName>
    <definedName name="E25P" localSheetId="1">#REF!</definedName>
    <definedName name="E25P" localSheetId="0">#REF!</definedName>
    <definedName name="E25P">#REF!</definedName>
    <definedName name="E26E" localSheetId="1">#REF!</definedName>
    <definedName name="E26E" localSheetId="0">#REF!</definedName>
    <definedName name="E26E">#REF!</definedName>
    <definedName name="E26M" localSheetId="1">#REF!</definedName>
    <definedName name="E26M" localSheetId="0">#REF!</definedName>
    <definedName name="E26M">#REF!</definedName>
    <definedName name="E26P" localSheetId="1">#REF!</definedName>
    <definedName name="E26P" localSheetId="0">#REF!</definedName>
    <definedName name="E26P">#REF!</definedName>
    <definedName name="E27E" localSheetId="1">#REF!</definedName>
    <definedName name="E27E" localSheetId="0">#REF!</definedName>
    <definedName name="E27E">#REF!</definedName>
    <definedName name="E27M" localSheetId="1">#REF!</definedName>
    <definedName name="E27M" localSheetId="0">#REF!</definedName>
    <definedName name="E27M">#REF!</definedName>
    <definedName name="E27P" localSheetId="1">#REF!</definedName>
    <definedName name="E27P" localSheetId="0">#REF!</definedName>
    <definedName name="E27P">#REF!</definedName>
    <definedName name="E28E" localSheetId="1">#REF!</definedName>
    <definedName name="E28E" localSheetId="0">#REF!</definedName>
    <definedName name="E28E">#REF!</definedName>
    <definedName name="E28M" localSheetId="1">#REF!</definedName>
    <definedName name="E28M" localSheetId="0">#REF!</definedName>
    <definedName name="E28M">#REF!</definedName>
    <definedName name="E28P" localSheetId="1">#REF!</definedName>
    <definedName name="E28P" localSheetId="0">#REF!</definedName>
    <definedName name="E28P">#REF!</definedName>
    <definedName name="E29M" localSheetId="1">#REF!</definedName>
    <definedName name="E29M" localSheetId="0">#REF!</definedName>
    <definedName name="E29M">#REF!</definedName>
    <definedName name="E29P" localSheetId="1">#REF!</definedName>
    <definedName name="E29P" localSheetId="0">#REF!</definedName>
    <definedName name="E29P">#REF!</definedName>
    <definedName name="E2E" localSheetId="1">#REF!</definedName>
    <definedName name="E2E" localSheetId="0">#REF!</definedName>
    <definedName name="E2E">#REF!</definedName>
    <definedName name="E2M" localSheetId="1">#REF!</definedName>
    <definedName name="E2M" localSheetId="0">#REF!</definedName>
    <definedName name="E2M">#REF!</definedName>
    <definedName name="E2P" localSheetId="1">#REF!</definedName>
    <definedName name="E2P" localSheetId="0">#REF!</definedName>
    <definedName name="E2P">#REF!</definedName>
    <definedName name="E30M" localSheetId="1">#REF!</definedName>
    <definedName name="E30M" localSheetId="0">#REF!</definedName>
    <definedName name="E30M">#REF!</definedName>
    <definedName name="E30P" localSheetId="1">#REF!</definedName>
    <definedName name="E30P" localSheetId="0">#REF!</definedName>
    <definedName name="E30P">#REF!</definedName>
    <definedName name="E31E" localSheetId="1">#REF!</definedName>
    <definedName name="E31E" localSheetId="0">#REF!</definedName>
    <definedName name="E31E">#REF!</definedName>
    <definedName name="E31M" localSheetId="1">#REF!</definedName>
    <definedName name="E31M" localSheetId="0">#REF!</definedName>
    <definedName name="E31M">#REF!</definedName>
    <definedName name="E31P" localSheetId="1">#REF!</definedName>
    <definedName name="E31P" localSheetId="0">#REF!</definedName>
    <definedName name="E31P">#REF!</definedName>
    <definedName name="E32E" localSheetId="1">#REF!</definedName>
    <definedName name="E32E" localSheetId="0">#REF!</definedName>
    <definedName name="E32E">#REF!</definedName>
    <definedName name="E32M" localSheetId="1">#REF!</definedName>
    <definedName name="E32M" localSheetId="0">#REF!</definedName>
    <definedName name="E32M">#REF!</definedName>
    <definedName name="E32P" localSheetId="1">#REF!</definedName>
    <definedName name="E32P" localSheetId="0">#REF!</definedName>
    <definedName name="E32P">#REF!</definedName>
    <definedName name="E33E" localSheetId="1">#REF!</definedName>
    <definedName name="E33E" localSheetId="0">#REF!</definedName>
    <definedName name="E33E">#REF!</definedName>
    <definedName name="E33M" localSheetId="1">#REF!</definedName>
    <definedName name="E33M" localSheetId="0">#REF!</definedName>
    <definedName name="E33M">#REF!</definedName>
    <definedName name="E33P" localSheetId="1">#REF!</definedName>
    <definedName name="E33P" localSheetId="0">#REF!</definedName>
    <definedName name="E33P">#REF!</definedName>
    <definedName name="E34E" localSheetId="1">#REF!</definedName>
    <definedName name="E34E" localSheetId="0">#REF!</definedName>
    <definedName name="E34E">#REF!</definedName>
    <definedName name="E34M" localSheetId="1">#REF!</definedName>
    <definedName name="E34M" localSheetId="0">#REF!</definedName>
    <definedName name="E34M">#REF!</definedName>
    <definedName name="E34P" localSheetId="1">#REF!</definedName>
    <definedName name="E34P" localSheetId="0">#REF!</definedName>
    <definedName name="E34P">#REF!</definedName>
    <definedName name="E35M" localSheetId="1">#REF!</definedName>
    <definedName name="E35M" localSheetId="0">#REF!</definedName>
    <definedName name="E35M">#REF!</definedName>
    <definedName name="E35P" localSheetId="1">#REF!</definedName>
    <definedName name="E35P" localSheetId="0">#REF!</definedName>
    <definedName name="E35P">#REF!</definedName>
    <definedName name="E36M" localSheetId="1">#REF!</definedName>
    <definedName name="E36M" localSheetId="0">#REF!</definedName>
    <definedName name="E36M">#REF!</definedName>
    <definedName name="E36P" localSheetId="1">#REF!</definedName>
    <definedName name="E36P" localSheetId="0">#REF!</definedName>
    <definedName name="E36P">#REF!</definedName>
    <definedName name="E37M" localSheetId="1">#REF!</definedName>
    <definedName name="E37M" localSheetId="0">#REF!</definedName>
    <definedName name="E37M">#REF!</definedName>
    <definedName name="E37P" localSheetId="1">#REF!</definedName>
    <definedName name="E37P" localSheetId="0">#REF!</definedName>
    <definedName name="E37P">#REF!</definedName>
    <definedName name="E38M" localSheetId="1">#REF!</definedName>
    <definedName name="E38M" localSheetId="0">#REF!</definedName>
    <definedName name="E38M">#REF!</definedName>
    <definedName name="E38P" localSheetId="1">#REF!</definedName>
    <definedName name="E38P" localSheetId="0">#REF!</definedName>
    <definedName name="E38P">#REF!</definedName>
    <definedName name="E39M" localSheetId="1">#REF!</definedName>
    <definedName name="E39M" localSheetId="0">#REF!</definedName>
    <definedName name="E39M">#REF!</definedName>
    <definedName name="E39P" localSheetId="1">#REF!</definedName>
    <definedName name="E39P" localSheetId="0">#REF!</definedName>
    <definedName name="E39P">#REF!</definedName>
    <definedName name="E3P" localSheetId="1">#REF!</definedName>
    <definedName name="E3P" localSheetId="0">#REF!</definedName>
    <definedName name="E3P">#REF!</definedName>
    <definedName name="E40M" localSheetId="1">#REF!</definedName>
    <definedName name="E40M" localSheetId="0">#REF!</definedName>
    <definedName name="E40M">#REF!</definedName>
    <definedName name="E40P" localSheetId="1">#REF!</definedName>
    <definedName name="E40P" localSheetId="0">#REF!</definedName>
    <definedName name="E40P">#REF!</definedName>
    <definedName name="E41M" localSheetId="1">#REF!</definedName>
    <definedName name="E41M" localSheetId="0">#REF!</definedName>
    <definedName name="E41M">#REF!</definedName>
    <definedName name="E41P" localSheetId="1">#REF!</definedName>
    <definedName name="E41P" localSheetId="0">#REF!</definedName>
    <definedName name="E41P">#REF!</definedName>
    <definedName name="E42M" localSheetId="1">#REF!</definedName>
    <definedName name="E42M" localSheetId="0">#REF!</definedName>
    <definedName name="E42M">#REF!</definedName>
    <definedName name="E42P" localSheetId="1">#REF!</definedName>
    <definedName name="E42P" localSheetId="0">#REF!</definedName>
    <definedName name="E42P">#REF!</definedName>
    <definedName name="E43M" localSheetId="1">#REF!</definedName>
    <definedName name="E43M" localSheetId="0">#REF!</definedName>
    <definedName name="E43M">#REF!</definedName>
    <definedName name="E43P" localSheetId="1">#REF!</definedName>
    <definedName name="E43P" localSheetId="0">#REF!</definedName>
    <definedName name="E43P">#REF!</definedName>
    <definedName name="E44M" localSheetId="1">#REF!</definedName>
    <definedName name="E44M" localSheetId="0">#REF!</definedName>
    <definedName name="E44M">#REF!</definedName>
    <definedName name="E44P" localSheetId="1">#REF!</definedName>
    <definedName name="E44P" localSheetId="0">#REF!</definedName>
    <definedName name="E44P">#REF!</definedName>
    <definedName name="E45M" localSheetId="1">#REF!</definedName>
    <definedName name="E45M" localSheetId="0">#REF!</definedName>
    <definedName name="E45M">#REF!</definedName>
    <definedName name="E45P" localSheetId="1">#REF!</definedName>
    <definedName name="E45P" localSheetId="0">#REF!</definedName>
    <definedName name="E45P">#REF!</definedName>
    <definedName name="E46M" localSheetId="1">#REF!</definedName>
    <definedName name="E46M" localSheetId="0">#REF!</definedName>
    <definedName name="E46M">#REF!</definedName>
    <definedName name="E46P" localSheetId="1">#REF!</definedName>
    <definedName name="E46P" localSheetId="0">#REF!</definedName>
    <definedName name="E46P">#REF!</definedName>
    <definedName name="E47M" localSheetId="1">#REF!</definedName>
    <definedName name="E47M" localSheetId="0">#REF!</definedName>
    <definedName name="E47M">#REF!</definedName>
    <definedName name="E47P" localSheetId="1">#REF!</definedName>
    <definedName name="E47P" localSheetId="0">#REF!</definedName>
    <definedName name="E47P">#REF!</definedName>
    <definedName name="E48M" localSheetId="1">#REF!</definedName>
    <definedName name="E48M" localSheetId="0">#REF!</definedName>
    <definedName name="E48M">#REF!</definedName>
    <definedName name="E48P" localSheetId="1">#REF!</definedName>
    <definedName name="E48P" localSheetId="0">#REF!</definedName>
    <definedName name="E48P">#REF!</definedName>
    <definedName name="E49M" localSheetId="1">#REF!</definedName>
    <definedName name="E49M" localSheetId="0">#REF!</definedName>
    <definedName name="E49M">#REF!</definedName>
    <definedName name="E49P" localSheetId="1">#REF!</definedName>
    <definedName name="E49P" localSheetId="0">#REF!</definedName>
    <definedName name="E49P">#REF!</definedName>
    <definedName name="E4M" localSheetId="1">#REF!</definedName>
    <definedName name="E4M" localSheetId="0">#REF!</definedName>
    <definedName name="E4M">#REF!</definedName>
    <definedName name="E4P" localSheetId="1">#REF!</definedName>
    <definedName name="E4P" localSheetId="0">#REF!</definedName>
    <definedName name="E4P">#REF!</definedName>
    <definedName name="E50M" localSheetId="1">#REF!</definedName>
    <definedName name="E50M" localSheetId="0">#REF!</definedName>
    <definedName name="E50M">#REF!</definedName>
    <definedName name="E50P" localSheetId="1">#REF!</definedName>
    <definedName name="E50P" localSheetId="0">#REF!</definedName>
    <definedName name="E50P">#REF!</definedName>
    <definedName name="E51E" localSheetId="1">#REF!</definedName>
    <definedName name="E51E" localSheetId="0">#REF!</definedName>
    <definedName name="E51E">#REF!</definedName>
    <definedName name="E52M" localSheetId="1">#REF!</definedName>
    <definedName name="E52M" localSheetId="0">#REF!</definedName>
    <definedName name="E52M">#REF!</definedName>
    <definedName name="E52P" localSheetId="1">#REF!</definedName>
    <definedName name="E52P" localSheetId="0">#REF!</definedName>
    <definedName name="E52P">#REF!</definedName>
    <definedName name="E53M" localSheetId="1">#REF!</definedName>
    <definedName name="E53M" localSheetId="0">#REF!</definedName>
    <definedName name="E53M">#REF!</definedName>
    <definedName name="E53P" localSheetId="1">#REF!</definedName>
    <definedName name="E53P" localSheetId="0">#REF!</definedName>
    <definedName name="E53P">#REF!</definedName>
    <definedName name="E54M" localSheetId="1">#REF!</definedName>
    <definedName name="E54M" localSheetId="0">#REF!</definedName>
    <definedName name="E54M">#REF!</definedName>
    <definedName name="E54P" localSheetId="1">#REF!</definedName>
    <definedName name="E54P" localSheetId="0">#REF!</definedName>
    <definedName name="E54P">#REF!</definedName>
    <definedName name="E55M" localSheetId="1">#REF!</definedName>
    <definedName name="E55M" localSheetId="0">#REF!</definedName>
    <definedName name="E55M">#REF!</definedName>
    <definedName name="E55P" localSheetId="1">#REF!</definedName>
    <definedName name="E55P" localSheetId="0">#REF!</definedName>
    <definedName name="E55P">#REF!</definedName>
    <definedName name="E56M" localSheetId="1">#REF!</definedName>
    <definedName name="E56M" localSheetId="0">#REF!</definedName>
    <definedName name="E56M">#REF!</definedName>
    <definedName name="E56P" localSheetId="1">#REF!</definedName>
    <definedName name="E56P" localSheetId="0">#REF!</definedName>
    <definedName name="E56P">#REF!</definedName>
    <definedName name="E57M" localSheetId="1">#REF!</definedName>
    <definedName name="E57M" localSheetId="0">#REF!</definedName>
    <definedName name="E57M">#REF!</definedName>
    <definedName name="E57P" localSheetId="1">#REF!</definedName>
    <definedName name="E57P" localSheetId="0">#REF!</definedName>
    <definedName name="E57P">#REF!</definedName>
    <definedName name="E58M" localSheetId="1">#REF!</definedName>
    <definedName name="E58M" localSheetId="0">#REF!</definedName>
    <definedName name="E58M">#REF!</definedName>
    <definedName name="E58P" localSheetId="1">#REF!</definedName>
    <definedName name="E58P" localSheetId="0">#REF!</definedName>
    <definedName name="E58P">#REF!</definedName>
    <definedName name="E59M" localSheetId="1">#REF!</definedName>
    <definedName name="E59M" localSheetId="0">#REF!</definedName>
    <definedName name="E59M">#REF!</definedName>
    <definedName name="E59P" localSheetId="1">#REF!</definedName>
    <definedName name="E59P" localSheetId="0">#REF!</definedName>
    <definedName name="E59P">#REF!</definedName>
    <definedName name="E5M" localSheetId="1">#REF!</definedName>
    <definedName name="E5M" localSheetId="0">#REF!</definedName>
    <definedName name="E5M">#REF!</definedName>
    <definedName name="E5P" localSheetId="1">#REF!</definedName>
    <definedName name="E5P" localSheetId="0">#REF!</definedName>
    <definedName name="E5P">#REF!</definedName>
    <definedName name="E60M" localSheetId="1">#REF!</definedName>
    <definedName name="E60M" localSheetId="0">#REF!</definedName>
    <definedName name="E60M">#REF!</definedName>
    <definedName name="E60P" localSheetId="1">#REF!</definedName>
    <definedName name="E60P" localSheetId="0">#REF!</definedName>
    <definedName name="E60P">#REF!</definedName>
    <definedName name="E61M" localSheetId="1">#REF!</definedName>
    <definedName name="E61M" localSheetId="0">#REF!</definedName>
    <definedName name="E61M">#REF!</definedName>
    <definedName name="E61P" localSheetId="1">#REF!</definedName>
    <definedName name="E61P" localSheetId="0">#REF!</definedName>
    <definedName name="E61P">#REF!</definedName>
    <definedName name="E62M" localSheetId="1">#REF!</definedName>
    <definedName name="E62M" localSheetId="0">#REF!</definedName>
    <definedName name="E62M">#REF!</definedName>
    <definedName name="E62P" localSheetId="1">#REF!</definedName>
    <definedName name="E62P" localSheetId="0">#REF!</definedName>
    <definedName name="E62P">#REF!</definedName>
    <definedName name="E63M" localSheetId="1">#REF!</definedName>
    <definedName name="E63M" localSheetId="0">#REF!</definedName>
    <definedName name="E63M">#REF!</definedName>
    <definedName name="E63P" localSheetId="1">#REF!</definedName>
    <definedName name="E63P" localSheetId="0">#REF!</definedName>
    <definedName name="E63P">#REF!</definedName>
    <definedName name="E64M" localSheetId="1">#REF!</definedName>
    <definedName name="E64M" localSheetId="0">#REF!</definedName>
    <definedName name="E64M">#REF!</definedName>
    <definedName name="E64P" localSheetId="1">#REF!</definedName>
    <definedName name="E64P" localSheetId="0">#REF!</definedName>
    <definedName name="E64P">#REF!</definedName>
    <definedName name="E65M" localSheetId="1">#REF!</definedName>
    <definedName name="E65M" localSheetId="0">#REF!</definedName>
    <definedName name="E65M">#REF!</definedName>
    <definedName name="E65P" localSheetId="1">#REF!</definedName>
    <definedName name="E65P" localSheetId="0">#REF!</definedName>
    <definedName name="E65P">#REF!</definedName>
    <definedName name="E66M" localSheetId="1">#REF!</definedName>
    <definedName name="E66M" localSheetId="0">#REF!</definedName>
    <definedName name="E66M">#REF!</definedName>
    <definedName name="E66P" localSheetId="1">#REF!</definedName>
    <definedName name="E66P" localSheetId="0">#REF!</definedName>
    <definedName name="E66P">#REF!</definedName>
    <definedName name="E67M" localSheetId="1">#REF!</definedName>
    <definedName name="E67M" localSheetId="0">#REF!</definedName>
    <definedName name="E67M">#REF!</definedName>
    <definedName name="E67P" localSheetId="1">#REF!</definedName>
    <definedName name="E67P" localSheetId="0">#REF!</definedName>
    <definedName name="E67P">#REF!</definedName>
    <definedName name="E68M" localSheetId="1">#REF!</definedName>
    <definedName name="E68M" localSheetId="0">#REF!</definedName>
    <definedName name="E68M">#REF!</definedName>
    <definedName name="E6M" localSheetId="1">#REF!</definedName>
    <definedName name="E6M" localSheetId="0">#REF!</definedName>
    <definedName name="E6M">#REF!</definedName>
    <definedName name="E6P" localSheetId="1">#REF!</definedName>
    <definedName name="E6P" localSheetId="0">#REF!</definedName>
    <definedName name="E6P">#REF!</definedName>
    <definedName name="E7M" localSheetId="1">#REF!</definedName>
    <definedName name="E7M" localSheetId="0">#REF!</definedName>
    <definedName name="E7M">#REF!</definedName>
    <definedName name="E7P" localSheetId="1">#REF!</definedName>
    <definedName name="E7P" localSheetId="0">#REF!</definedName>
    <definedName name="E7P">#REF!</definedName>
    <definedName name="E8M" localSheetId="1">#REF!</definedName>
    <definedName name="E8M" localSheetId="0">#REF!</definedName>
    <definedName name="E8M">#REF!</definedName>
    <definedName name="E8P" localSheetId="1">#REF!</definedName>
    <definedName name="E8P" localSheetId="0">#REF!</definedName>
    <definedName name="E8P">#REF!</definedName>
    <definedName name="E9M" localSheetId="1">#REF!</definedName>
    <definedName name="E9M" localSheetId="0">#REF!</definedName>
    <definedName name="E9M">#REF!</definedName>
    <definedName name="E9P" localSheetId="1">#REF!</definedName>
    <definedName name="E9P" localSheetId="0">#REF!</definedName>
    <definedName name="E9P">#REF!</definedName>
    <definedName name="el" localSheetId="1">#REF!</definedName>
    <definedName name="el" localSheetId="0">#REF!</definedName>
    <definedName name="el">#REF!</definedName>
    <definedName name="EMU" localSheetId="1">#REF!</definedName>
    <definedName name="EMU" localSheetId="0">#REF!</definedName>
    <definedName name="EMU">#REF!</definedName>
    <definedName name="END" localSheetId="1">#REF!</definedName>
    <definedName name="END" localSheetId="0">#REF!</definedName>
    <definedName name="END">#REF!</definedName>
    <definedName name="ENO" localSheetId="1">#REF!</definedName>
    <definedName name="ENO" localSheetId="0">#REF!</definedName>
    <definedName name="ENO">#REF!</definedName>
    <definedName name="er" localSheetId="1" hidden="1">{"'5국공정'!$A$1:$E$128"}</definedName>
    <definedName name="er" hidden="1">{"'5국공정'!$A$1:$E$128"}</definedName>
    <definedName name="ERERTERT" localSheetId="1">'2018년 인건비(생활관)'!ERERTERT</definedName>
    <definedName name="ERERTERT">[0]!ERERTERT</definedName>
    <definedName name="ERTERYERT" localSheetId="1">'2018년 인건비(생활관)'!ERTERYERT</definedName>
    <definedName name="ERTERYERT">[0]!ERTERYERT</definedName>
    <definedName name="esc" localSheetId="1">#REF!</definedName>
    <definedName name="esc" localSheetId="0">#REF!</definedName>
    <definedName name="esc">#REF!</definedName>
    <definedName name="etrwert" localSheetId="1">#REF!</definedName>
    <definedName name="etrwert" localSheetId="0">#REF!</definedName>
    <definedName name="etrwert">#REF!</definedName>
    <definedName name="ewrertr4" localSheetId="1" hidden="1">{"'자리배치도'!$AG$1:$CI$28"}</definedName>
    <definedName name="ewrertr4" hidden="1">{"'자리배치도'!$AG$1:$CI$28"}</definedName>
    <definedName name="_xlnm.Extract">[14]백암비스타내역!$E$4:$G$167</definedName>
    <definedName name="eyre" localSheetId="1">#REF!</definedName>
    <definedName name="eyre" localSheetId="0">#REF!</definedName>
    <definedName name="eyre">#REF!</definedName>
    <definedName name="F" localSheetId="1">'[10]SP-B1'!#REF!</definedName>
    <definedName name="F" localSheetId="0">'[10]SP-B1'!#REF!</definedName>
    <definedName name="F">'[10]SP-B1'!#REF!</definedName>
    <definedName name="FAD" localSheetId="1">#REF!</definedName>
    <definedName name="FAD" localSheetId="0">#REF!</definedName>
    <definedName name="FAD">#REF!</definedName>
    <definedName name="fbkk" localSheetId="1">#REF!</definedName>
    <definedName name="fbkk" localSheetId="0">#REF!</definedName>
    <definedName name="fbkk">#REF!</definedName>
    <definedName name="fbti" localSheetId="1">#REF!</definedName>
    <definedName name="fbti" localSheetId="0">#REF!</definedName>
    <definedName name="fbti">#REF!</definedName>
    <definedName name="fcpu" localSheetId="1">#REF!</definedName>
    <definedName name="fcpu" localSheetId="0">#REF!</definedName>
    <definedName name="fcpu">#REF!</definedName>
    <definedName name="fdfdf" localSheetId="1">'2018년 인건비(생활관)'!fdfdf</definedName>
    <definedName name="fdfdf">[0]!fdfdf</definedName>
    <definedName name="fdgdfg" localSheetId="1">'2018년 인건비(생활관)'!fdgdfg</definedName>
    <definedName name="fdgdfg">[0]!fdgdfg</definedName>
    <definedName name="FDMOJC1" localSheetId="1">#REF!</definedName>
    <definedName name="FDMOJC1" localSheetId="0">#REF!</definedName>
    <definedName name="FDMOJC1">#REF!</definedName>
    <definedName name="FDMOJC2" localSheetId="1">#REF!</definedName>
    <definedName name="FDMOJC2" localSheetId="0">#REF!</definedName>
    <definedName name="FDMOJC2">#REF!</definedName>
    <definedName name="FDMOJC3" localSheetId="1">#REF!</definedName>
    <definedName name="FDMOJC3" localSheetId="0">#REF!</definedName>
    <definedName name="FDMOJC3">#REF!</definedName>
    <definedName name="FEDF" localSheetId="1">'2018년 인건비(생활관)'!FEDF</definedName>
    <definedName name="FEDF">[0]!FEDF</definedName>
    <definedName name="FEND_1" localSheetId="1">#REF!</definedName>
    <definedName name="FEND_1" localSheetId="0">#REF!</definedName>
    <definedName name="FEND_1">#REF!</definedName>
    <definedName name="FEND_2" localSheetId="1">#REF!</definedName>
    <definedName name="FEND_2" localSheetId="0">#REF!</definedName>
    <definedName name="FEND_2">#REF!</definedName>
    <definedName name="FF" localSheetId="1">#REF!</definedName>
    <definedName name="FF" localSheetId="0">#REF!</definedName>
    <definedName name="FF">#REF!</definedName>
    <definedName name="FFD" localSheetId="1">'2018년 인건비(생활관)'!FFD</definedName>
    <definedName name="FFD">[0]!FFD</definedName>
    <definedName name="fff" localSheetId="1">[18]직노!#REF!</definedName>
    <definedName name="fff" localSheetId="0">[18]직노!#REF!</definedName>
    <definedName name="fff">[18]직노!#REF!</definedName>
    <definedName name="FFFF" localSheetId="1">'2018년 인건비(생활관)'!FFFF</definedName>
    <definedName name="FFFF">[0]!FFFF</definedName>
    <definedName name="fg" localSheetId="1" hidden="1">{"'광피스표'!$A$3:$N$54"}</definedName>
    <definedName name="fg" hidden="1">{"'광피스표'!$A$3:$N$54"}</definedName>
    <definedName name="FGFDSGDFG" hidden="1">"광피스표"</definedName>
    <definedName name="FGH" localSheetId="1">'2018년 인건비(생활관)'!FGH</definedName>
    <definedName name="FGH">[0]!FGH</definedName>
    <definedName name="FGHHH" localSheetId="1">'2018년 인건비(생활관)'!FGHHH</definedName>
    <definedName name="FGHHH">[0]!FGHHH</definedName>
    <definedName name="FHFH" hidden="1">[19]수량산출!$A$1:$A$8561</definedName>
    <definedName name="FHFK" localSheetId="1" hidden="1">[19]수량산출!#REF!</definedName>
    <definedName name="FHFK" localSheetId="0" hidden="1">[19]수량산출!#REF!</definedName>
    <definedName name="FHFK" hidden="1">[19]수량산출!#REF!</definedName>
    <definedName name="fhwi" localSheetId="1">#REF!</definedName>
    <definedName name="fhwi" localSheetId="0">#REF!</definedName>
    <definedName name="fhwi">#REF!</definedName>
    <definedName name="fhwt" localSheetId="1">#REF!</definedName>
    <definedName name="fhwt" localSheetId="0">#REF!</definedName>
    <definedName name="fhwt">#REF!</definedName>
    <definedName name="fjac" localSheetId="1">#REF!</definedName>
    <definedName name="fjac" localSheetId="0">#REF!</definedName>
    <definedName name="fjac">#REF!</definedName>
    <definedName name="fkac" localSheetId="1">#REF!</definedName>
    <definedName name="fkac" localSheetId="0">#REF!</definedName>
    <definedName name="fkac">#REF!</definedName>
    <definedName name="fksc" localSheetId="1">#REF!</definedName>
    <definedName name="fksc" localSheetId="0">#REF!</definedName>
    <definedName name="fksc">#REF!</definedName>
    <definedName name="flc_blank1" localSheetId="1">#REF!</definedName>
    <definedName name="flc_blank1" localSheetId="0">#REF!</definedName>
    <definedName name="flc_blank1">#REF!</definedName>
    <definedName name="flc_blank2" localSheetId="1">#REF!</definedName>
    <definedName name="flc_blank2" localSheetId="0">#REF!</definedName>
    <definedName name="flc_blank2">#REF!</definedName>
    <definedName name="flc_ds1" localSheetId="1">#REF!</definedName>
    <definedName name="flc_ds1" localSheetId="0">#REF!</definedName>
    <definedName name="flc_ds1">#REF!</definedName>
    <definedName name="flc_rack2" localSheetId="1">#REF!</definedName>
    <definedName name="flc_rack2" localSheetId="0">#REF!</definedName>
    <definedName name="flc_rack2">#REF!</definedName>
    <definedName name="flc_sw" localSheetId="1">#REF!</definedName>
    <definedName name="flc_sw" localSheetId="0">#REF!</definedName>
    <definedName name="flc_sw">#REF!</definedName>
    <definedName name="FLCCOM" localSheetId="1">#REF!</definedName>
    <definedName name="FLCCOM" localSheetId="0">#REF!</definedName>
    <definedName name="FLCCOM">#REF!</definedName>
    <definedName name="FLCDS1" localSheetId="1">#REF!</definedName>
    <definedName name="FLCDS1" localSheetId="0">#REF!</definedName>
    <definedName name="FLCDS1">#REF!</definedName>
    <definedName name="FLCDS3" localSheetId="1">#REF!</definedName>
    <definedName name="FLCDS3" localSheetId="0">#REF!</definedName>
    <definedName name="FLCDS3">#REF!</definedName>
    <definedName name="FLCOJC1" localSheetId="1">#REF!</definedName>
    <definedName name="FLCOJC1" localSheetId="0">#REF!</definedName>
    <definedName name="FLCOJC1">#REF!</definedName>
    <definedName name="FLCOJC2" localSheetId="1">#REF!</definedName>
    <definedName name="FLCOJC2" localSheetId="0">#REF!</definedName>
    <definedName name="FLCOJC2">#REF!</definedName>
    <definedName name="FMEOJC1" localSheetId="1">#REF!</definedName>
    <definedName name="FMEOJC1" localSheetId="0">#REF!</definedName>
    <definedName name="FMEOJC1">#REF!</definedName>
    <definedName name="FMEOJC2" localSheetId="1">#REF!</definedName>
    <definedName name="FMEOJC2" localSheetId="0">#REF!</definedName>
    <definedName name="FMEOJC2">#REF!</definedName>
    <definedName name="FMET" localSheetId="1">#REF!</definedName>
    <definedName name="FMET" localSheetId="0">#REF!</definedName>
    <definedName name="FMET">#REF!</definedName>
    <definedName name="fmjg" localSheetId="1">#REF!</definedName>
    <definedName name="fmjg" localSheetId="0">#REF!</definedName>
    <definedName name="fmjg">#REF!</definedName>
    <definedName name="FNOIM" localSheetId="1">#REF!</definedName>
    <definedName name="FNOIM" localSheetId="0">#REF!</definedName>
    <definedName name="FNOIM">#REF!</definedName>
    <definedName name="fnsj" localSheetId="1">#REF!</definedName>
    <definedName name="fnsj" localSheetId="0">#REF!</definedName>
    <definedName name="fnsj">#REF!</definedName>
    <definedName name="fopc" localSheetId="1">#REF!</definedName>
    <definedName name="fopc" localSheetId="0">#REF!</definedName>
    <definedName name="fopc">#REF!</definedName>
    <definedName name="fopt" localSheetId="1">#REF!</definedName>
    <definedName name="fopt" localSheetId="0">#REF!</definedName>
    <definedName name="fopt">#REF!</definedName>
    <definedName name="FSA" localSheetId="1">'2018년 인건비(생활관)'!FSA</definedName>
    <definedName name="FSA">[0]!FSA</definedName>
    <definedName name="fswt" localSheetId="1">#REF!</definedName>
    <definedName name="fswt" localSheetId="0">#REF!</definedName>
    <definedName name="fswt">#REF!</definedName>
    <definedName name="ftbi" localSheetId="1">#REF!</definedName>
    <definedName name="ftbi" localSheetId="0">#REF!</definedName>
    <definedName name="ftbi">#REF!</definedName>
    <definedName name="FTEND_1" localSheetId="1">#REF!</definedName>
    <definedName name="FTEND_1" localSheetId="0">#REF!</definedName>
    <definedName name="FTEND_1">#REF!</definedName>
    <definedName name="FTEND_2" localSheetId="1">#REF!</definedName>
    <definedName name="FTEND_2" localSheetId="0">#REF!</definedName>
    <definedName name="FTEND_2">#REF!</definedName>
    <definedName name="FTJJ_1" localSheetId="1">#REF!</definedName>
    <definedName name="FTJJ_1" localSheetId="0">#REF!</definedName>
    <definedName name="FTJJ_1">#REF!</definedName>
    <definedName name="FTJJ_2" localSheetId="1">#REF!</definedName>
    <definedName name="FTJJ_2" localSheetId="0">#REF!</definedName>
    <definedName name="FTJJ_2">#REF!</definedName>
    <definedName name="FTPP_1" localSheetId="1">#REF!</definedName>
    <definedName name="FTPP_1" localSheetId="0">#REF!</definedName>
    <definedName name="FTPP_1">#REF!</definedName>
    <definedName name="FTPP_2" localSheetId="1">#REF!</definedName>
    <definedName name="FTPP_2" localSheetId="0">#REF!</definedName>
    <definedName name="FTPP_2">#REF!</definedName>
    <definedName name="ftsc" localSheetId="1">#REF!</definedName>
    <definedName name="ftsc" localSheetId="0">#REF!</definedName>
    <definedName name="ftsc">#REF!</definedName>
    <definedName name="ftsn" localSheetId="1">#REF!</definedName>
    <definedName name="ftsn" localSheetId="0">#REF!</definedName>
    <definedName name="ftsn">#REF!</definedName>
    <definedName name="ftso" localSheetId="1">#REF!</definedName>
    <definedName name="ftso" localSheetId="0">#REF!</definedName>
    <definedName name="ftso">#REF!</definedName>
    <definedName name="ftss" localSheetId="1">#REF!</definedName>
    <definedName name="ftss" localSheetId="0">#REF!</definedName>
    <definedName name="ftss">#REF!</definedName>
    <definedName name="FT형" localSheetId="1">#REF!</definedName>
    <definedName name="FT형" localSheetId="0">#REF!</definedName>
    <definedName name="FT형">#REF!</definedName>
    <definedName name="fv" localSheetId="1" hidden="1">{#N/A,#N/A,FALSE,"전력간선"}</definedName>
    <definedName name="fv" hidden="1">{#N/A,#N/A,FALSE,"전력간선"}</definedName>
    <definedName name="F형" localSheetId="1">#REF!</definedName>
    <definedName name="F형" localSheetId="0">#REF!</definedName>
    <definedName name="F형">#REF!</definedName>
    <definedName name="G" localSheetId="1">#REF!</definedName>
    <definedName name="G" localSheetId="0">#REF!</definedName>
    <definedName name="G">#REF!</definedName>
    <definedName name="gb_d_1" localSheetId="1">#REF!</definedName>
    <definedName name="gb_d_1" localSheetId="0">#REF!</definedName>
    <definedName name="gb_d_1">#REF!</definedName>
    <definedName name="gb_d_2" localSheetId="1">#REF!</definedName>
    <definedName name="gb_d_2" localSheetId="0">#REF!</definedName>
    <definedName name="gb_d_2">#REF!</definedName>
    <definedName name="GBI_D_AN_1" localSheetId="1">#REF!</definedName>
    <definedName name="GBI_D_AN_1" localSheetId="0">#REF!</definedName>
    <definedName name="GBI_D_AN_1">#REF!</definedName>
    <definedName name="GBI_S_107" localSheetId="1">#REF!</definedName>
    <definedName name="GBI_S_107" localSheetId="0">#REF!</definedName>
    <definedName name="GBI_S_107">#REF!</definedName>
    <definedName name="gfdggff" localSheetId="1">'2018년 인건비(생활관)'!gfdggff</definedName>
    <definedName name="gfdggff">[0]!gfdggff</definedName>
    <definedName name="GFFG" localSheetId="1">'2018년 인건비(생활관)'!GFFG</definedName>
    <definedName name="GFFG">[0]!GFFG</definedName>
    <definedName name="gfgdfg" localSheetId="1" hidden="1">[20]차액보증!#REF!</definedName>
    <definedName name="gfgdfg" localSheetId="0" hidden="1">[20]차액보증!#REF!</definedName>
    <definedName name="gfgdfg" hidden="1">[20]차액보증!#REF!</definedName>
    <definedName name="GGGG" localSheetId="1">'2018년 인건비(생활관)'!GGGG</definedName>
    <definedName name="GGGG">[0]!GGGG</definedName>
    <definedName name="GHJJ" localSheetId="1" hidden="1">{"'광피스표'!$A$3:$N$54"}</definedName>
    <definedName name="GHJJ" hidden="1">{"'광피스표'!$A$3:$N$54"}</definedName>
    <definedName name="ghksdbf" localSheetId="1">#REF!</definedName>
    <definedName name="ghksdbf" localSheetId="0">#REF!</definedName>
    <definedName name="ghksdbf">#REF!</definedName>
    <definedName name="gib" localSheetId="1">#REF!</definedName>
    <definedName name="gib" localSheetId="0">#REF!</definedName>
    <definedName name="gib">#REF!</definedName>
    <definedName name="gu" localSheetId="1">#REF!,#REF!</definedName>
    <definedName name="gu" localSheetId="0">#REF!,#REF!</definedName>
    <definedName name="gu">#REF!,#REF!</definedName>
    <definedName name="GUSEO" localSheetId="1" hidden="1">{#N/A,#N/A,FALSE,"회선임차현황"}</definedName>
    <definedName name="GUSEO" hidden="1">{#N/A,#N/A,FALSE,"회선임차현황"}</definedName>
    <definedName name="GV_14" localSheetId="1">#REF!</definedName>
    <definedName name="GV_14" localSheetId="0">#REF!</definedName>
    <definedName name="GV_14">#REF!</definedName>
    <definedName name="GV_22" localSheetId="1">#REF!</definedName>
    <definedName name="GV_22" localSheetId="0">#REF!</definedName>
    <definedName name="GV_22">#REF!</definedName>
    <definedName name="GV_38" localSheetId="1">#REF!</definedName>
    <definedName name="GV_38" localSheetId="0">#REF!</definedName>
    <definedName name="GV_38">#REF!</definedName>
    <definedName name="H" localSheetId="1">#REF!</definedName>
    <definedName name="H" localSheetId="0">#REF!</definedName>
    <definedName name="H">#REF!</definedName>
    <definedName name="h_w설치" localSheetId="1">#REF!</definedName>
    <definedName name="h_w설치" localSheetId="0">#REF!</definedName>
    <definedName name="h_w설치">#REF!</definedName>
    <definedName name="H_W설치기사" localSheetId="1">#REF!</definedName>
    <definedName name="H_W설치기사" localSheetId="0">#REF!</definedName>
    <definedName name="H_W설치기사">#REF!</definedName>
    <definedName name="h_w시험" localSheetId="1">#REF!</definedName>
    <definedName name="h_w시험" localSheetId="0">#REF!</definedName>
    <definedName name="h_w시험">#REF!</definedName>
    <definedName name="H_W시험기사" localSheetId="1">#REF!</definedName>
    <definedName name="H_W시험기사" localSheetId="0">#REF!</definedName>
    <definedName name="H_W시험기사">#REF!</definedName>
    <definedName name="HBA" localSheetId="1">#REF!</definedName>
    <definedName name="HBA" localSheetId="0">#REF!</definedName>
    <definedName name="HBA">#REF!</definedName>
    <definedName name="HFHD" localSheetId="1">'2018년 인건비(생활관)'!HFHD</definedName>
    <definedName name="HFHD">[0]!HFHD</definedName>
    <definedName name="HGK" localSheetId="1">'2018년 인건비(생활관)'!HGK</definedName>
    <definedName name="HGK">[0]!HGK</definedName>
    <definedName name="HH" localSheetId="1">#REF!</definedName>
    <definedName name="HH" localSheetId="0">#REF!</definedName>
    <definedName name="HH">#REF!</definedName>
    <definedName name="hhhh" localSheetId="1">#REF!</definedName>
    <definedName name="hhhh" localSheetId="0">#REF!</definedName>
    <definedName name="hhhh">#REF!</definedName>
    <definedName name="HNOIM" localSheetId="1">#REF!</definedName>
    <definedName name="HNOIM" localSheetId="0">#REF!</definedName>
    <definedName name="HNOIM">#REF!</definedName>
    <definedName name="HTML_CodePage" hidden="1">949</definedName>
    <definedName name="HTML_Control" localSheetId="1" hidden="1">{"'220승압(공문첨부)'!$A$3:$E$123"}</definedName>
    <definedName name="HTML_Control" localSheetId="2" hidden="1">{"'220승압(공문첨부)'!$A$3:$E$123"}</definedName>
    <definedName name="HTML_Control" hidden="1">{"'220승압(공문첨부)'!$A$3:$E$123"}</definedName>
    <definedName name="HTML_Description" hidden="1">""</definedName>
    <definedName name="HTML_Email" hidden="1">"keppler@dava.kepco.co.kr"</definedName>
    <definedName name="HTML_Header" hidden="1">"220승압 기준단가(승압,계기분야)"</definedName>
    <definedName name="HTML_LastUpdate" hidden="1">"98-05-28"</definedName>
    <definedName name="HTML_LineAfter" hidden="1">FALSE</definedName>
    <definedName name="HTML_LineBefore" hidden="1">TRUE</definedName>
    <definedName name="HTML_Name" hidden="1">"이정렬"</definedName>
    <definedName name="HTML_OBDlg2" hidden="1">TRUE</definedName>
    <definedName name="HTML_OBDlg4" hidden="1">TRUE</definedName>
    <definedName name="HTML_OS" hidden="1">0</definedName>
    <definedName name="HTML_PathFile" hidden="1">"D:\My Documents\98기준단가.htm"</definedName>
    <definedName name="HTML_Title" hidden="1">"기준단가98상"</definedName>
    <definedName name="HTML1_1" hidden="1">"'[엑셀95-따라하기 문제.xls]인터넷 어시스턴트'!$A$1:$J$18"</definedName>
    <definedName name="HTML1_10" hidden="1">"Marihan@hitel.kol.co.kr"</definedName>
    <definedName name="HTML1_11" hidden="1">1</definedName>
    <definedName name="HTML1_12" hidden="1">"C:\김종완\원고\[작업중] 한빛-엑셀70\CD-ROM문제\따라하기 문제&amp;그림\MyHTML01.htm"</definedName>
    <definedName name="HTML1_2" hidden="1">1</definedName>
    <definedName name="HTML1_3" hidden="1">"엑셀 프로젝트"</definedName>
    <definedName name="HTML1_4" hidden="1">"인터넷 어시스턴트"</definedName>
    <definedName name="HTML1_5" hidden="1">"엑셀 워크시트를 HTML문서로 변환한다. 이 적업은 &lt;한빛 미디어&gt; 책에서만 가능하며, [어린왕자]만의 독특한 아이디어 이다."</definedName>
    <definedName name="HTML1_6" hidden="1">1</definedName>
    <definedName name="HTML1_7" hidden="1">1</definedName>
    <definedName name="HTML1_8" hidden="1">"97-10-09"</definedName>
    <definedName name="HTML1_9" hidden="1">"김종완/어린왕자"</definedName>
    <definedName name="HTMLCount" hidden="1">1</definedName>
    <definedName name="HUB신설" localSheetId="1">#REF!</definedName>
    <definedName name="HUB신설" localSheetId="0">#REF!</definedName>
    <definedName name="HUB신설">#REF!</definedName>
    <definedName name="HUB이설" localSheetId="1">#REF!</definedName>
    <definedName name="HUB이설" localSheetId="0">#REF!</definedName>
    <definedName name="HUB이설">#REF!</definedName>
    <definedName name="HUB철거" localSheetId="1">#REF!</definedName>
    <definedName name="HUB철거" localSheetId="0">#REF!</definedName>
    <definedName name="HUB철거">#REF!</definedName>
    <definedName name="hw설치" localSheetId="1">#REF!</definedName>
    <definedName name="hw설치" localSheetId="0">#REF!</definedName>
    <definedName name="hw설치">#REF!</definedName>
    <definedName name="hw시험" localSheetId="1">#REF!</definedName>
    <definedName name="hw시험" localSheetId="0">#REF!</definedName>
    <definedName name="hw시험">#REF!</definedName>
    <definedName name="IAS460강관압입" localSheetId="1">#REF!</definedName>
    <definedName name="IAS460강관압입" localSheetId="0">#REF!</definedName>
    <definedName name="IAS460강관압입">#REF!</definedName>
    <definedName name="IAS460강관압입가변" localSheetId="1">#REF!</definedName>
    <definedName name="IAS460강관압입가변" localSheetId="0">#REF!</definedName>
    <definedName name="IAS460강관압입가변">#REF!</definedName>
    <definedName name="IAS590강관압입" localSheetId="1">#REF!</definedName>
    <definedName name="IAS590강관압입" localSheetId="0">#REF!</definedName>
    <definedName name="IAS590강관압입">#REF!</definedName>
    <definedName name="ICS460가변" localSheetId="1">#REF!</definedName>
    <definedName name="ICS460가변" localSheetId="0">#REF!</definedName>
    <definedName name="ICS460가변">#REF!</definedName>
    <definedName name="ICS590가변" localSheetId="1">#REF!</definedName>
    <definedName name="ICS590가변" localSheetId="0">#REF!</definedName>
    <definedName name="ICS590가변">#REF!</definedName>
    <definedName name="ID" localSheetId="1">[16]Sheet2!$I$268:$I$417,[16]Sheet2!$I$427:$I$450</definedName>
    <definedName name="ID">[17]Sheet2!$I$268:$I$417,[17]Sheet2!$I$427:$I$450</definedName>
    <definedName name="IDF_S01" localSheetId="1">'2018년 인건비(생활관)'!IDF_S01</definedName>
    <definedName name="IDF_S01">[0]!IDF_S01</definedName>
    <definedName name="IDF_S02" localSheetId="1">'2018년 인건비(생활관)'!IDF_S02</definedName>
    <definedName name="IDF_S02">[0]!IDF_S02</definedName>
    <definedName name="IDF단" localSheetId="1">#REF!</definedName>
    <definedName name="IDF단" localSheetId="0">#REF!</definedName>
    <definedName name="IDF단">#REF!</definedName>
    <definedName name="IDF직노" localSheetId="1">#REF!</definedName>
    <definedName name="IDF직노" localSheetId="0">#REF!</definedName>
    <definedName name="IDF직노">#REF!</definedName>
    <definedName name="IDF직노." localSheetId="1">#REF!</definedName>
    <definedName name="IDF직노." localSheetId="0">#REF!</definedName>
    <definedName name="IDF직노.">#REF!</definedName>
    <definedName name="IDF취부" localSheetId="1">#REF!</definedName>
    <definedName name="IDF취부" localSheetId="0">#REF!</definedName>
    <definedName name="IDF취부">#REF!</definedName>
    <definedName name="IDF취부1" localSheetId="1">#REF!</definedName>
    <definedName name="IDF취부1" localSheetId="0">#REF!</definedName>
    <definedName name="IDF취부1">#REF!</definedName>
    <definedName name="IDF취부A" localSheetId="1">#REF!</definedName>
    <definedName name="IDF취부A" localSheetId="0">#REF!</definedName>
    <definedName name="IDF취부A">#REF!</definedName>
    <definedName name="IDF통" localSheetId="1">#REF!</definedName>
    <definedName name="IDF통" localSheetId="0">#REF!</definedName>
    <definedName name="IDF통">#REF!</definedName>
    <definedName name="IFOMNI" localSheetId="1">#REF!</definedName>
    <definedName name="IFOMNI" localSheetId="0">#REF!</definedName>
    <definedName name="IFOMNI">#REF!</definedName>
    <definedName name="IFSEC" localSheetId="1">#REF!</definedName>
    <definedName name="IFSEC" localSheetId="0">#REF!</definedName>
    <definedName name="IFSEC">#REF!</definedName>
    <definedName name="IJ" localSheetId="1" hidden="1">{"'광피스표'!$A$3:$N$54"}</definedName>
    <definedName name="IJ" hidden="1">{"'광피스표'!$A$3:$N$54"}</definedName>
    <definedName name="IJ2분" localSheetId="1">#REF!</definedName>
    <definedName name="IJ2분" localSheetId="0">#REF!</definedName>
    <definedName name="IJ2분">#REF!</definedName>
    <definedName name="IJ4분" localSheetId="1">#REF!</definedName>
    <definedName name="IJ4분" localSheetId="0">#REF!</definedName>
    <definedName name="IJ4분">#REF!</definedName>
    <definedName name="IJP" localSheetId="1">#REF!</definedName>
    <definedName name="IJP" localSheetId="0">#REF!</definedName>
    <definedName name="IJP">#REF!</definedName>
    <definedName name="innotube" localSheetId="0">#REF!</definedName>
    <definedName name="innotube">#REF!</definedName>
    <definedName name="J" localSheetId="1">#REF!</definedName>
    <definedName name="J" localSheetId="0">#REF!</definedName>
    <definedName name="J">#REF!</definedName>
    <definedName name="jae_j" localSheetId="1">#REF!</definedName>
    <definedName name="jae_j" localSheetId="0">#REF!</definedName>
    <definedName name="jae_j">#REF!</definedName>
    <definedName name="JAE_K" localSheetId="1">#REF!</definedName>
    <definedName name="JAE_K" localSheetId="0">#REF!</definedName>
    <definedName name="JAE_K">#REF!</definedName>
    <definedName name="jajai" localSheetId="1">#REF!</definedName>
    <definedName name="jajai" localSheetId="0">#REF!</definedName>
    <definedName name="jajai">#REF!</definedName>
    <definedName name="JH" localSheetId="1" hidden="1">{"'광피스표'!$A$3:$N$54"}</definedName>
    <definedName name="JH" hidden="1">{"'광피스표'!$A$3:$N$54"}</definedName>
    <definedName name="JJG" localSheetId="1">#REF!</definedName>
    <definedName name="JJG" localSheetId="0">#REF!</definedName>
    <definedName name="JJG">#REF!</definedName>
    <definedName name="joga_kg" localSheetId="1">#REF!</definedName>
    <definedName name="joga_kg" localSheetId="0">#REF!</definedName>
    <definedName name="joga_kg">#REF!</definedName>
    <definedName name="JSGSUGSGJSDGS" localSheetId="1" hidden="1">{"'광피스표'!$A$3:$N$54"}</definedName>
    <definedName name="JSGSUGSGJSDGS" hidden="1">{"'광피스표'!$A$3:$N$54"}</definedName>
    <definedName name="JSKDPFOS" localSheetId="1">'2018년 인건비(생활관)'!JSKDPFOS</definedName>
    <definedName name="JSKDPFOS">[0]!JSKDPFOS</definedName>
    <definedName name="JUNG3" localSheetId="1" hidden="1">{#N/A,#N/A,FALSE,"QUOT_960527"}</definedName>
    <definedName name="JUNG3" localSheetId="2" hidden="1">{#N/A,#N/A,FALSE,"QUOT_960527"}</definedName>
    <definedName name="JUNG3" hidden="1">{#N/A,#N/A,FALSE,"QUOT_960527"}</definedName>
    <definedName name="juy" localSheetId="1" hidden="1">{"'광피스표'!$A$3:$N$54"}</definedName>
    <definedName name="juy" hidden="1">{"'광피스표'!$A$3:$N$54"}</definedName>
    <definedName name="k" localSheetId="1" hidden="1">{"'광피스표'!$A$3:$N$54"}</definedName>
    <definedName name="k" hidden="1">{"'광피스표'!$A$3:$N$54"}</definedName>
    <definedName name="KA">[21]MOTOR!$B$61:$E$68</definedName>
    <definedName name="KB" localSheetId="1" hidden="1">{"'광피스표'!$A$3:$N$54"}</definedName>
    <definedName name="KB" hidden="1">{"'광피스표'!$A$3:$N$54"}</definedName>
    <definedName name="KD4_S01" localSheetId="1">'2018년 인건비(생활관)'!KD4_S01</definedName>
    <definedName name="KD4_S01">[0]!KD4_S01</definedName>
    <definedName name="KHTFH" localSheetId="1">'2018년 인건비(생활관)'!KHTFH</definedName>
    <definedName name="KHTFH">[0]!KHTFH</definedName>
    <definedName name="ki" localSheetId="1">'2018년 인건비(생활관)'!ki</definedName>
    <definedName name="ki">[0]!ki</definedName>
    <definedName name="kii" localSheetId="1">'2018년 인건비(생활관)'!kii</definedName>
    <definedName name="kii">[0]!kii</definedName>
    <definedName name="KIT" localSheetId="1">#REF!</definedName>
    <definedName name="KIT" localSheetId="0">#REF!</definedName>
    <definedName name="KIT">#REF!</definedName>
    <definedName name="KJHNGFDD" localSheetId="1">'2018년 인건비(생활관)'!KJHNGFDD</definedName>
    <definedName name="KJHNGFDD">[0]!KJHNGFDD</definedName>
    <definedName name="KJJHJDFF" hidden="1">"99-02-10"</definedName>
    <definedName name="KKK" localSheetId="1">#REF!</definedName>
    <definedName name="KKK" localSheetId="0">#REF!</definedName>
    <definedName name="KKK">#REF!</definedName>
    <definedName name="KKKAAAA" localSheetId="1" hidden="1">{"'광피스표'!$A$3:$N$54"}</definedName>
    <definedName name="KKKAAAA" hidden="1">{"'광피스표'!$A$3:$N$54"}</definedName>
    <definedName name="kmData" localSheetId="1">#REF!</definedName>
    <definedName name="kmData" localSheetId="0">#REF!</definedName>
    <definedName name="kmData">#REF!</definedName>
    <definedName name="kyd.Dim.01." hidden="1">"currency"</definedName>
    <definedName name="kyd.Dim.02." hidden="1">"currency"</definedName>
    <definedName name="kyd.ElementType.01." hidden="1">3</definedName>
    <definedName name="kyd.ElementType.02." hidden="1">3</definedName>
    <definedName name="kyd.MemoSortHide." hidden="1">FALSE</definedName>
    <definedName name="kyd.NumLevels.01." hidden="1">999</definedName>
    <definedName name="kyd.NumLevels.02." hidden="1">999</definedName>
    <definedName name="kyd.ParentName.01." hidden="1">"AUD"</definedName>
    <definedName name="kyd.ParentName.02." hidden="1">"AUD"</definedName>
    <definedName name="kyd.PreScreenData." hidden="1">FALSE</definedName>
    <definedName name="kyd.PrintMemo." hidden="1">FALSE</definedName>
    <definedName name="kyd.PrintParent.01." hidden="1">TRUE</definedName>
    <definedName name="kyd.PrintParent.02." hidden="1">TRUE</definedName>
    <definedName name="kyd.PrintStdWhen." hidden="1">3</definedName>
    <definedName name="kyd.SaveAsFile." hidden="1">FALSE</definedName>
    <definedName name="kyd.SaveMemo." hidden="1">FALSE</definedName>
    <definedName name="kyd.SelectString.01." hidden="1">"*"</definedName>
    <definedName name="kyd.SelectString.02." hidden="1">"*"</definedName>
    <definedName name="kyd.StdSortHide." hidden="1">FALSE</definedName>
    <definedName name="kyd.StopRow." hidden="1">16384</definedName>
    <definedName name="kyd.WriteMemWhenOptn." hidden="1">3</definedName>
    <definedName name="L" localSheetId="1">'[10]SP-B1'!#REF!</definedName>
    <definedName name="L" localSheetId="0">'[10]SP-B1'!#REF!</definedName>
    <definedName name="L">'[10]SP-B1'!#REF!</definedName>
    <definedName name="la" localSheetId="1">#REF!</definedName>
    <definedName name="la" localSheetId="0">#REF!</definedName>
    <definedName name="la">#REF!</definedName>
    <definedName name="LANCARD신설" localSheetId="1">#REF!</definedName>
    <definedName name="LANCARD신설" localSheetId="0">#REF!</definedName>
    <definedName name="LANCARD신설">#REF!</definedName>
    <definedName name="LAY_03_1" localSheetId="1">'2018년 인건비(생활관)'!LAY_03_1</definedName>
    <definedName name="LAY_03_1">[0]!LAY_03_1</definedName>
    <definedName name="lb" localSheetId="1">#REF!</definedName>
    <definedName name="lb" localSheetId="0">#REF!</definedName>
    <definedName name="lb">#REF!</definedName>
    <definedName name="lc" localSheetId="1">#REF!</definedName>
    <definedName name="lc" localSheetId="0">#REF!</definedName>
    <definedName name="lc">#REF!</definedName>
    <definedName name="ld" localSheetId="1">#REF!</definedName>
    <definedName name="ld" localSheetId="0">#REF!</definedName>
    <definedName name="ld">#REF!</definedName>
    <definedName name="letter" localSheetId="1" hidden="1">{#N/A,#N/A,FALSE,"QUOT_960527"}</definedName>
    <definedName name="letter" localSheetId="2" hidden="1">{#N/A,#N/A,FALSE,"QUOT_960527"}</definedName>
    <definedName name="letter" hidden="1">{#N/A,#N/A,FALSE,"QUOT_960527"}</definedName>
    <definedName name="LINFFU" localSheetId="1" hidden="1">{"'광피스표'!$A$3:$N$54"}</definedName>
    <definedName name="LINFFU" hidden="1">{"'광피스표'!$A$3:$N$54"}</definedName>
    <definedName name="LIST" localSheetId="1">#REF!</definedName>
    <definedName name="LIST" localSheetId="0">#REF!</definedName>
    <definedName name="LIST">#REF!</definedName>
    <definedName name="LKJHG" localSheetId="1">'2018년 인건비(생활관)'!LKJHG</definedName>
    <definedName name="LKJHG">[0]!LKJHG</definedName>
    <definedName name="lll" localSheetId="1" hidden="1">#REF!</definedName>
    <definedName name="lll" localSheetId="0" hidden="1">#REF!</definedName>
    <definedName name="lll" hidden="1">#REF!</definedName>
    <definedName name="lo" localSheetId="1" hidden="1">{"'광피스표'!$A$3:$N$54"}</definedName>
    <definedName name="lo" hidden="1">{"'광피스표'!$A$3:$N$54"}</definedName>
    <definedName name="LP1A" localSheetId="1">#REF!</definedName>
    <definedName name="LP1A" localSheetId="0">#REF!</definedName>
    <definedName name="LP1A">#REF!</definedName>
    <definedName name="LP1B" localSheetId="1">#REF!</definedName>
    <definedName name="LP1B" localSheetId="0">#REF!</definedName>
    <definedName name="LP1B">#REF!</definedName>
    <definedName name="LP2A" localSheetId="1">#REF!</definedName>
    <definedName name="LP2A" localSheetId="0">#REF!</definedName>
    <definedName name="LP2A">#REF!</definedName>
    <definedName name="LP2B" localSheetId="1">#REF!</definedName>
    <definedName name="LP2B" localSheetId="0">#REF!</definedName>
    <definedName name="LP2B">#REF!</definedName>
    <definedName name="LP3A" localSheetId="1">#REF!</definedName>
    <definedName name="LP3A" localSheetId="0">#REF!</definedName>
    <definedName name="LP3A">#REF!</definedName>
    <definedName name="LP3B" localSheetId="1">#REF!</definedName>
    <definedName name="LP3B" localSheetId="0">#REF!</definedName>
    <definedName name="LP3B">#REF!</definedName>
    <definedName name="LPAR" localSheetId="1">#REF!</definedName>
    <definedName name="LPAR" localSheetId="0">#REF!</definedName>
    <definedName name="LPAR">#REF!</definedName>
    <definedName name="LPASL" localSheetId="1">#REF!</definedName>
    <definedName name="LPASL" localSheetId="0">#REF!</definedName>
    <definedName name="LPASL">#REF!</definedName>
    <definedName name="LPASR" localSheetId="1">#REF!</definedName>
    <definedName name="LPASR" localSheetId="0">#REF!</definedName>
    <definedName name="LPASR">#REF!</definedName>
    <definedName name="LPB" localSheetId="1">#REF!</definedName>
    <definedName name="LPB" localSheetId="0">#REF!</definedName>
    <definedName name="LPB">#REF!</definedName>
    <definedName name="LPBA" localSheetId="1">#REF!</definedName>
    <definedName name="LPBA" localSheetId="0">#REF!</definedName>
    <definedName name="LPBA">#REF!</definedName>
    <definedName name="LPBB" localSheetId="1">#REF!</definedName>
    <definedName name="LPBB" localSheetId="0">#REF!</definedName>
    <definedName name="LPBB">#REF!</definedName>
    <definedName name="LPKA" localSheetId="1">#REF!</definedName>
    <definedName name="LPKA" localSheetId="0">#REF!</definedName>
    <definedName name="LPKA">#REF!</definedName>
    <definedName name="LPKB" localSheetId="1">#REF!</definedName>
    <definedName name="LPKB" localSheetId="0">#REF!</definedName>
    <definedName name="LPKB">#REF!</definedName>
    <definedName name="LPM" localSheetId="1">#REF!</definedName>
    <definedName name="LPM" localSheetId="0">#REF!</definedName>
    <definedName name="LPM">#REF!</definedName>
    <definedName name="LPMA" localSheetId="1">#REF!</definedName>
    <definedName name="LPMA" localSheetId="0">#REF!</definedName>
    <definedName name="LPMA">#REF!</definedName>
    <definedName name="LPO" localSheetId="1">#REF!</definedName>
    <definedName name="LPO" localSheetId="0">#REF!</definedName>
    <definedName name="LPO">#REF!</definedName>
    <definedName name="LPOA" localSheetId="1">#REF!</definedName>
    <definedName name="LPOA" localSheetId="0">#REF!</definedName>
    <definedName name="LPOA">#REF!</definedName>
    <definedName name="LSKG" localSheetId="1">#REF!</definedName>
    <definedName name="LSKG" localSheetId="0">#REF!</definedName>
    <definedName name="LSKG">#REF!</definedName>
    <definedName name="LSKG_1" localSheetId="1">#REF!</definedName>
    <definedName name="LSKG_1" localSheetId="0">#REF!</definedName>
    <definedName name="LSKG_1">#REF!</definedName>
    <definedName name="LSKG_2" localSheetId="1">#REF!</definedName>
    <definedName name="LSKG_2" localSheetId="0">#REF!</definedName>
    <definedName name="LSKG_2">#REF!</definedName>
    <definedName name="LV02A" localSheetId="1">#REF!</definedName>
    <definedName name="LV02A" localSheetId="0">#REF!</definedName>
    <definedName name="LV02A">#REF!</definedName>
    <definedName name="LV02B" localSheetId="1">#REF!</definedName>
    <definedName name="LV02B" localSheetId="0">#REF!</definedName>
    <definedName name="LV02B">#REF!</definedName>
    <definedName name="LV04A" localSheetId="1">#REF!</definedName>
    <definedName name="LV04A" localSheetId="0">#REF!</definedName>
    <definedName name="LV04A">#REF!</definedName>
    <definedName name="LV04B" localSheetId="1">#REF!</definedName>
    <definedName name="LV04B" localSheetId="0">#REF!</definedName>
    <definedName name="LV04B">#REF!</definedName>
    <definedName name="M" localSheetId="1">#REF!</definedName>
    <definedName name="M" localSheetId="0">#REF!</definedName>
    <definedName name="M">#REF!</definedName>
    <definedName name="M13직노" localSheetId="1">#REF!</definedName>
    <definedName name="M13직노" localSheetId="0">#REF!</definedName>
    <definedName name="M13직노">#REF!</definedName>
    <definedName name="M13직노." localSheetId="1">#REF!</definedName>
    <definedName name="M13직노." localSheetId="0">#REF!</definedName>
    <definedName name="M13직노.">#REF!</definedName>
    <definedName name="Macro10" localSheetId="1">[22]!Macro10</definedName>
    <definedName name="Macro10" localSheetId="0">[22]!Macro10</definedName>
    <definedName name="Macro10">[22]!Macro10</definedName>
    <definedName name="Macro11" localSheetId="1">[23]!Macro11</definedName>
    <definedName name="Macro11" localSheetId="0">[23]!Macro11</definedName>
    <definedName name="Macro11">[23]!Macro11</definedName>
    <definedName name="Macro12" localSheetId="1">[22]!Macro12</definedName>
    <definedName name="Macro12" localSheetId="0">[22]!Macro12</definedName>
    <definedName name="Macro12">[22]!Macro12</definedName>
    <definedName name="Macro13" localSheetId="1">[22]!Macro13</definedName>
    <definedName name="Macro13" localSheetId="0">[22]!Macro13</definedName>
    <definedName name="Macro13">[22]!Macro13</definedName>
    <definedName name="Macro14" localSheetId="1">[22]!Macro14</definedName>
    <definedName name="Macro14" localSheetId="0">[22]!Macro14</definedName>
    <definedName name="Macro14">[22]!Macro14</definedName>
    <definedName name="Macro2" localSheetId="1">[22]!Macro2</definedName>
    <definedName name="Macro2" localSheetId="0">[22]!Macro2</definedName>
    <definedName name="Macro2">[22]!Macro2</definedName>
    <definedName name="Macro3" localSheetId="1">[23]!Macro3</definedName>
    <definedName name="Macro3" localSheetId="0">[23]!Macro3</definedName>
    <definedName name="Macro3">[23]!Macro3</definedName>
    <definedName name="Macro4" localSheetId="1">[23]!Macro4</definedName>
    <definedName name="Macro4" localSheetId="0">[23]!Macro4</definedName>
    <definedName name="Macro4">[23]!Macro4</definedName>
    <definedName name="Macro5" localSheetId="1">[22]!Macro5</definedName>
    <definedName name="Macro5" localSheetId="0">[22]!Macro5</definedName>
    <definedName name="Macro5">[22]!Macro5</definedName>
    <definedName name="Macro6" localSheetId="1">[22]!Macro6</definedName>
    <definedName name="Macro6" localSheetId="0">[22]!Macro6</definedName>
    <definedName name="Macro6">[22]!Macro6</definedName>
    <definedName name="Macro7" localSheetId="1">[22]!Macro7</definedName>
    <definedName name="Macro7" localSheetId="0">[22]!Macro7</definedName>
    <definedName name="Macro7">[22]!Macro7</definedName>
    <definedName name="Macro8" localSheetId="1">[22]!Macro8</definedName>
    <definedName name="Macro8" localSheetId="0">[22]!Macro8</definedName>
    <definedName name="Macro8">[22]!Macro8</definedName>
    <definedName name="Macro9" localSheetId="1">[22]!Macro9</definedName>
    <definedName name="Macro9" localSheetId="0">[22]!Macro9</definedName>
    <definedName name="Macro9">[22]!Macro9</definedName>
    <definedName name="MAN" localSheetId="1">#REF!</definedName>
    <definedName name="MAN" localSheetId="0">#REF!</definedName>
    <definedName name="MAN">#REF!</definedName>
    <definedName name="MCCCCN" localSheetId="1">[7]부하계산서!#REF!</definedName>
    <definedName name="MCCCCN" localSheetId="0">[7]부하계산서!#REF!</definedName>
    <definedName name="MCCCCN">[7]부하계산서!#REF!</definedName>
    <definedName name="MCCCN" localSheetId="1">[7]부하계산서!#REF!</definedName>
    <definedName name="MCCCN" localSheetId="0">[7]부하계산서!#REF!</definedName>
    <definedName name="MCCCN">[7]부하계산서!#REF!</definedName>
    <definedName name="MCCE" localSheetId="1">#REF!</definedName>
    <definedName name="MCCE" localSheetId="0">#REF!</definedName>
    <definedName name="MCCE">#REF!</definedName>
    <definedName name="MCCEA" localSheetId="1">#REF!</definedName>
    <definedName name="MCCEA" localSheetId="0">#REF!</definedName>
    <definedName name="MCCEA">#REF!</definedName>
    <definedName name="MCCEB" localSheetId="1">#REF!</definedName>
    <definedName name="MCCEB" localSheetId="0">#REF!</definedName>
    <definedName name="MCCEB">#REF!</definedName>
    <definedName name="MCCF" localSheetId="1">#REF!</definedName>
    <definedName name="MCCF" localSheetId="0">#REF!</definedName>
    <definedName name="MCCF">#REF!</definedName>
    <definedName name="MCCN" localSheetId="1">#REF!</definedName>
    <definedName name="MCCN" localSheetId="0">#REF!</definedName>
    <definedName name="MCCN">#REF!</definedName>
    <definedName name="MCCP" localSheetId="1">#REF!</definedName>
    <definedName name="MCCP" localSheetId="0">#REF!</definedName>
    <definedName name="MCCP">#REF!</definedName>
    <definedName name="MCCS" localSheetId="1">#REF!</definedName>
    <definedName name="MCCS" localSheetId="0">#REF!</definedName>
    <definedName name="MCCS">#REF!</definedName>
    <definedName name="MCUR" localSheetId="1">#REF!</definedName>
    <definedName name="MCUR" localSheetId="0">#REF!</definedName>
    <definedName name="MCUR">#REF!</definedName>
    <definedName name="MDF" localSheetId="1">#REF!</definedName>
    <definedName name="MDF" localSheetId="0">#REF!</definedName>
    <definedName name="MDF">#REF!</definedName>
    <definedName name="MDF_1" localSheetId="1">'2018년 인건비(생활관)'!MDF_1</definedName>
    <definedName name="MDF_1">[0]!MDF_1</definedName>
    <definedName name="MDF_A" localSheetId="1">#REF!</definedName>
    <definedName name="MDF_A" localSheetId="0">#REF!</definedName>
    <definedName name="MDF_A">#REF!</definedName>
    <definedName name="MDF_B01" localSheetId="1">'2018년 인건비(생활관)'!MDF_B01</definedName>
    <definedName name="MDF_B01">[0]!MDF_B01</definedName>
    <definedName name="mm" localSheetId="1" hidden="1">{#N/A,#N/A,TRUE,"토적및재료집계";#N/A,#N/A,TRUE,"토적및재료집계";#N/A,#N/A,TRUE,"단위량"}</definedName>
    <definedName name="mm" hidden="1">{#N/A,#N/A,TRUE,"토적및재료집계";#N/A,#N/A,TRUE,"토적및재료집계";#N/A,#N/A,TRUE,"단위량"}</definedName>
    <definedName name="MNB" localSheetId="1">'2018년 인건비(생활관)'!MNB</definedName>
    <definedName name="MNB">[0]!MNB</definedName>
    <definedName name="MNBB" localSheetId="1">'2018년 인건비(생활관)'!MNBB</definedName>
    <definedName name="MNBB">[0]!MNBB</definedName>
    <definedName name="MNHL">[23]Sheet1!$A$4:$H$5</definedName>
    <definedName name="MONEY" localSheetId="1">[16]Sheet2!$F$21:$M$417,[16]Sheet2!$F$427:$M$450</definedName>
    <definedName name="MONEY">[17]Sheet2!$F$21:$M$417,[17]Sheet2!$F$427:$M$450</definedName>
    <definedName name="msgbox_1" localSheetId="1">'2018년 인건비(생활관)'!msgbox_1</definedName>
    <definedName name="msgbox_1">[0]!msgbox_1</definedName>
    <definedName name="MUX7104_1" localSheetId="1">#REF!</definedName>
    <definedName name="MUX7104_1" localSheetId="0">#REF!</definedName>
    <definedName name="MUX7104_1">#REF!</definedName>
    <definedName name="MUXNMS" localSheetId="1">#REF!</definedName>
    <definedName name="MUXNMS" localSheetId="0">#REF!</definedName>
    <definedName name="MUXNMS">#REF!</definedName>
    <definedName name="MUXOJC1" localSheetId="1">#REF!</definedName>
    <definedName name="MUXOJC1" localSheetId="0">#REF!</definedName>
    <definedName name="MUXOJC1">#REF!</definedName>
    <definedName name="MUXOJC2" localSheetId="1">#REF!</definedName>
    <definedName name="MUXOJC2" localSheetId="0">#REF!</definedName>
    <definedName name="MUXOJC2">#REF!</definedName>
    <definedName name="MUXT" localSheetId="1">#REF!</definedName>
    <definedName name="MUXT" localSheetId="0">#REF!</definedName>
    <definedName name="MUXT">#REF!</definedName>
    <definedName name="MUXV" localSheetId="1">#REF!</definedName>
    <definedName name="MUXV" localSheetId="0">#REF!</definedName>
    <definedName name="MUXV">#REF!</definedName>
    <definedName name="myRange" localSheetId="1">#REF!</definedName>
    <definedName name="myRange" localSheetId="0">#REF!</definedName>
    <definedName name="myRange">#REF!</definedName>
    <definedName name="myRegion" localSheetId="1">#REF!</definedName>
    <definedName name="myRegion" localSheetId="0">#REF!</definedName>
    <definedName name="myRegion">#REF!</definedName>
    <definedName name="N" localSheetId="1">[15]KMT물량!#REF!</definedName>
    <definedName name="N" localSheetId="0">[15]KMT물량!#REF!</definedName>
    <definedName name="N">[15]KMT물량!#REF!</definedName>
    <definedName name="NAME" localSheetId="1">#REF!</definedName>
    <definedName name="NAME" localSheetId="0">#REF!</definedName>
    <definedName name="NAME">#REF!</definedName>
    <definedName name="ndFile1Cost" localSheetId="1">#REF!</definedName>
    <definedName name="ndFile1Cost" localSheetId="0">#REF!</definedName>
    <definedName name="ndFile1Cost">#REF!</definedName>
    <definedName name="ndFile1Inst" localSheetId="1">#REF!</definedName>
    <definedName name="ndFile1Inst" localSheetId="0">#REF!</definedName>
    <definedName name="ndFile1Inst">#REF!</definedName>
    <definedName name="ndFile1Maint" localSheetId="1">#REF!</definedName>
    <definedName name="ndFile1Maint" localSheetId="0">#REF!</definedName>
    <definedName name="ndFile1Maint">#REF!</definedName>
    <definedName name="ndFile1Net" localSheetId="1">#REF!</definedName>
    <definedName name="ndFile1Net" localSheetId="0">#REF!</definedName>
    <definedName name="ndFile1Net">#REF!</definedName>
    <definedName name="ndFile2Cost" localSheetId="1">#REF!</definedName>
    <definedName name="ndFile2Cost" localSheetId="0">#REF!</definedName>
    <definedName name="ndFile2Cost">#REF!</definedName>
    <definedName name="ndFile2Inst" localSheetId="1">#REF!</definedName>
    <definedName name="ndFile2Inst" localSheetId="0">#REF!</definedName>
    <definedName name="ndFile2Inst">#REF!</definedName>
    <definedName name="ndFile2Maint" localSheetId="1">#REF!</definedName>
    <definedName name="ndFile2Maint" localSheetId="0">#REF!</definedName>
    <definedName name="ndFile2Maint">#REF!</definedName>
    <definedName name="ndFile2Net" localSheetId="1">#REF!</definedName>
    <definedName name="ndFile2Net" localSheetId="0">#REF!</definedName>
    <definedName name="ndFile2Net">#REF!</definedName>
    <definedName name="ndFile3Cost" localSheetId="1">#REF!</definedName>
    <definedName name="ndFile3Cost" localSheetId="0">#REF!</definedName>
    <definedName name="ndFile3Cost">#REF!</definedName>
    <definedName name="ndFile3Inst" localSheetId="1">#REF!</definedName>
    <definedName name="ndFile3Inst" localSheetId="0">#REF!</definedName>
    <definedName name="ndFile3Inst">#REF!</definedName>
    <definedName name="ndFile3Maint" localSheetId="1">#REF!</definedName>
    <definedName name="ndFile3Maint" localSheetId="0">#REF!</definedName>
    <definedName name="ndFile3Maint">#REF!</definedName>
    <definedName name="ndFile3Net" localSheetId="1">#REF!</definedName>
    <definedName name="ndFile3Net" localSheetId="0">#REF!</definedName>
    <definedName name="ndFile3Net">#REF!</definedName>
    <definedName name="Network" localSheetId="1">#REF!</definedName>
    <definedName name="Network" localSheetId="0">#REF!</definedName>
    <definedName name="Network">#REF!</definedName>
    <definedName name="NETWORK계통도" localSheetId="1">'2018년 인건비(생활관)'!NETWORK계통도</definedName>
    <definedName name="NETWORK계통도">[0]!NETWORK계통도</definedName>
    <definedName name="NEW" localSheetId="1">#REF!</definedName>
    <definedName name="NEW" localSheetId="0">#REF!</definedName>
    <definedName name="NEW">#REF!</definedName>
    <definedName name="NJ4분" localSheetId="1">#REF!</definedName>
    <definedName name="NJ4분" localSheetId="0">#REF!</definedName>
    <definedName name="NJ4분">#REF!</definedName>
    <definedName name="NMS_3240" localSheetId="1">#REF!</definedName>
    <definedName name="NMS_3240" localSheetId="0">#REF!</definedName>
    <definedName name="NMS_3240">#REF!</definedName>
    <definedName name="nn" localSheetId="1">#REF!</definedName>
    <definedName name="nn" localSheetId="0">#REF!</definedName>
    <definedName name="nn">#REF!</definedName>
    <definedName name="nnnnn" localSheetId="1" hidden="1">{"'Price List '!$A$1:$R$156"}</definedName>
    <definedName name="nnnnn" localSheetId="2" hidden="1">{"'Price List '!$A$1:$R$156"}</definedName>
    <definedName name="nnnnn" hidden="1">{"'Price List '!$A$1:$R$156"}</definedName>
    <definedName name="NO" localSheetId="1">#REF!</definedName>
    <definedName name="NO" localSheetId="0">#REF!</definedName>
    <definedName name="NO">#REF!</definedName>
    <definedName name="nomu_gj" localSheetId="1">#REF!</definedName>
    <definedName name="nomu_gj" localSheetId="0">#REF!</definedName>
    <definedName name="nomu_gj">#REF!</definedName>
    <definedName name="nomu_jj" localSheetId="1">#REF!</definedName>
    <definedName name="nomu_jj" localSheetId="0">#REF!</definedName>
    <definedName name="nomu_jj">#REF!</definedName>
    <definedName name="nomu_js" localSheetId="1">#REF!</definedName>
    <definedName name="nomu_js" localSheetId="0">#REF!</definedName>
    <definedName name="nomu_js">#REF!</definedName>
    <definedName name="OCBY" localSheetId="1">#REF!</definedName>
    <definedName name="OCBY" localSheetId="0">#REF!</definedName>
    <definedName name="OCBY">#REF!</definedName>
    <definedName name="OCB구내이설" localSheetId="1">#REF!</definedName>
    <definedName name="OCB구내이설" localSheetId="0">#REF!</definedName>
    <definedName name="OCB구내이설">#REF!</definedName>
    <definedName name="OCCON" localSheetId="1">#REF!</definedName>
    <definedName name="OCCON" localSheetId="0">#REF!</definedName>
    <definedName name="OCCON">#REF!</definedName>
    <definedName name="OCE" localSheetId="1">#REF!</definedName>
    <definedName name="OCE" localSheetId="0">#REF!</definedName>
    <definedName name="OCE">#REF!</definedName>
    <definedName name="OCOJC1" localSheetId="1">#REF!</definedName>
    <definedName name="OCOJC1" localSheetId="0">#REF!</definedName>
    <definedName name="OCOJC1">#REF!</definedName>
    <definedName name="OCOJC2" localSheetId="1">#REF!</definedName>
    <definedName name="OCOJC2" localSheetId="0">#REF!</definedName>
    <definedName name="OCOJC2">#REF!</definedName>
    <definedName name="OCOJC3" localSheetId="1">#REF!</definedName>
    <definedName name="OCOJC3" localSheetId="0">#REF!</definedName>
    <definedName name="OCOJC3">#REF!</definedName>
    <definedName name="OCT" localSheetId="1">#REF!</definedName>
    <definedName name="OCT" localSheetId="0">#REF!</definedName>
    <definedName name="OCT">#REF!</definedName>
    <definedName name="OCV" localSheetId="1">#REF!</definedName>
    <definedName name="OCV" localSheetId="0">#REF!</definedName>
    <definedName name="OCV">#REF!</definedName>
    <definedName name="OFD" localSheetId="1">#REF!</definedName>
    <definedName name="OFD" localSheetId="0">#REF!</definedName>
    <definedName name="OFD">#REF!</definedName>
    <definedName name="OFD설치" localSheetId="1">#REF!</definedName>
    <definedName name="OFD설치" localSheetId="0">#REF!</definedName>
    <definedName name="OFD설치">#REF!</definedName>
    <definedName name="OKKM" localSheetId="1">'2018년 인건비(생활관)'!OKKM</definedName>
    <definedName name="OKKM">[0]!OKKM</definedName>
    <definedName name="OKKMHH" localSheetId="1">'2018년 인건비(생활관)'!OKKMHH</definedName>
    <definedName name="OKKMHH">[0]!OKKMHH</definedName>
    <definedName name="ONIU" localSheetId="1">#REF!</definedName>
    <definedName name="ONIU" localSheetId="0">#REF!</definedName>
    <definedName name="ONIU">#REF!</definedName>
    <definedName name="OOO" localSheetId="1" hidden="1">#REF!</definedName>
    <definedName name="OOO" localSheetId="0" hidden="1">#REF!</definedName>
    <definedName name="OOO" hidden="1">#REF!</definedName>
    <definedName name="OPOP" localSheetId="1" hidden="1">[24]수량산출!#REF!</definedName>
    <definedName name="OPOP" localSheetId="0" hidden="1">[24]수량산출!#REF!</definedName>
    <definedName name="OPOP" hidden="1">[24]수량산출!#REF!</definedName>
    <definedName name="OPP" localSheetId="1" hidden="1">#REF!</definedName>
    <definedName name="OPP" localSheetId="0" hidden="1">#REF!</definedName>
    <definedName name="OPP" hidden="1">#REF!</definedName>
    <definedName name="OPPP" hidden="1">[25]수량산출!$A$3:$H$8539</definedName>
    <definedName name="OTRA" localSheetId="1">#REF!</definedName>
    <definedName name="OTRA" localSheetId="0">#REF!</definedName>
    <definedName name="OTRA">#REF!</definedName>
    <definedName name="OTRB" localSheetId="1">#REF!</definedName>
    <definedName name="OTRB" localSheetId="0">#REF!</definedName>
    <definedName name="OTRB">#REF!</definedName>
    <definedName name="OTRC" localSheetId="1">#REF!</definedName>
    <definedName name="OTRC" localSheetId="0">#REF!</definedName>
    <definedName name="OTRC">#REF!</definedName>
    <definedName name="OTRU_A" localSheetId="1">#REF!</definedName>
    <definedName name="OTRU_A" localSheetId="0">#REF!</definedName>
    <definedName name="OTRU_A">#REF!</definedName>
    <definedName name="OTRU_C" localSheetId="1">#REF!</definedName>
    <definedName name="OTRU_C" localSheetId="0">#REF!</definedName>
    <definedName name="OTRU_C">#REF!</definedName>
    <definedName name="PASS" localSheetId="1">#REF!</definedName>
    <definedName name="PASS" localSheetId="0">#REF!</definedName>
    <definedName name="PASS">#REF!</definedName>
    <definedName name="paste" localSheetId="1">[13]부산4!#REF!</definedName>
    <definedName name="paste" localSheetId="0">[13]부산4!#REF!</definedName>
    <definedName name="paste">[13]부산4!#REF!</definedName>
    <definedName name="PB" localSheetId="1">[7]부하계산서!#REF!</definedName>
    <definedName name="PB" localSheetId="0">[7]부하계산서!#REF!</definedName>
    <definedName name="PB">[7]부하계산서!#REF!</definedName>
    <definedName name="PCM_A" localSheetId="1">#REF!</definedName>
    <definedName name="PCM_A" localSheetId="0">#REF!</definedName>
    <definedName name="PCM_A">#REF!</definedName>
    <definedName name="PCM성단" localSheetId="1">#REF!</definedName>
    <definedName name="PCM성단" localSheetId="0">#REF!</definedName>
    <definedName name="PCM성단">#REF!</definedName>
    <definedName name="PCM성단1" localSheetId="1">#REF!</definedName>
    <definedName name="PCM성단1" localSheetId="0">#REF!</definedName>
    <definedName name="PCM성단1">#REF!</definedName>
    <definedName name="PCM케이블" localSheetId="1">#REF!</definedName>
    <definedName name="PCM케이블" localSheetId="0">#REF!</definedName>
    <definedName name="PCM케이블">#REF!</definedName>
    <definedName name="PCM포설" localSheetId="1">#REF!</definedName>
    <definedName name="PCM포설" localSheetId="0">#REF!</definedName>
    <definedName name="PCM포설">#REF!</definedName>
    <definedName name="PCM포설1" localSheetId="1">#REF!</definedName>
    <definedName name="PCM포설1" localSheetId="0">#REF!</definedName>
    <definedName name="PCM포설1">#REF!</definedName>
    <definedName name="PC신설" localSheetId="1">#REF!</definedName>
    <definedName name="PC신설" localSheetId="0">#REF!</definedName>
    <definedName name="PC신설">#REF!</definedName>
    <definedName name="PC이설" localSheetId="1">#REF!</definedName>
    <definedName name="PC이설" localSheetId="0">#REF!</definedName>
    <definedName name="PC이설">#REF!</definedName>
    <definedName name="PC철거" localSheetId="1">#REF!</definedName>
    <definedName name="PC철거" localSheetId="0">#REF!</definedName>
    <definedName name="PC철거">#REF!</definedName>
    <definedName name="PE_A" localSheetId="1">#REF!</definedName>
    <definedName name="PE_A" localSheetId="0">#REF!</definedName>
    <definedName name="PE_A">#REF!</definedName>
    <definedName name="PE_B" localSheetId="1">#REF!</definedName>
    <definedName name="PE_B" localSheetId="0">#REF!</definedName>
    <definedName name="PE_B">#REF!</definedName>
    <definedName name="PE28포설" localSheetId="1">#REF!</definedName>
    <definedName name="PE28포설" localSheetId="0">#REF!</definedName>
    <definedName name="PE28포설">#REF!</definedName>
    <definedName name="PE36포설" localSheetId="1">#REF!</definedName>
    <definedName name="PE36포설" localSheetId="0">#REF!</definedName>
    <definedName name="PE36포설">#REF!</definedName>
    <definedName name="PE내관1조할증" localSheetId="1">#REF!</definedName>
    <definedName name="PE내관1조할증" localSheetId="0">#REF!</definedName>
    <definedName name="PE내관1조할증">#REF!</definedName>
    <definedName name="PE내관포설" localSheetId="1">#REF!</definedName>
    <definedName name="PE내관포설" localSheetId="0">#REF!</definedName>
    <definedName name="PE내관포설">#REF!</definedName>
    <definedName name="PE내관포설1" localSheetId="1">#REF!</definedName>
    <definedName name="PE내관포설1" localSheetId="0">#REF!</definedName>
    <definedName name="PE내관포설1">#REF!</definedName>
    <definedName name="PE내관포설1조" localSheetId="1">#REF!</definedName>
    <definedName name="PE내관포설1조" localSheetId="0">#REF!</definedName>
    <definedName name="PE내관포설1조">#REF!</definedName>
    <definedName name="PE내관포설2조" localSheetId="1">#REF!</definedName>
    <definedName name="PE내관포설2조" localSheetId="0">#REF!</definedName>
    <definedName name="PE내관포설2조">#REF!</definedName>
    <definedName name="PE내관포설2조할증" localSheetId="1">#REF!</definedName>
    <definedName name="PE내관포설2조할증" localSheetId="0">#REF!</definedName>
    <definedName name="PE내관포설2조할증">#REF!</definedName>
    <definedName name="PE내관포설3조" localSheetId="1">#REF!</definedName>
    <definedName name="PE내관포설3조" localSheetId="0">#REF!</definedName>
    <definedName name="PE내관포설3조">#REF!</definedName>
    <definedName name="PE내관포설3조할증" localSheetId="1">#REF!</definedName>
    <definedName name="PE내관포설3조할증" localSheetId="0">#REF!</definedName>
    <definedName name="PE내관포설3조할증">#REF!</definedName>
    <definedName name="PE포설1" localSheetId="1">#REF!</definedName>
    <definedName name="PE포설1" localSheetId="0">#REF!</definedName>
    <definedName name="PE포설1">#REF!</definedName>
    <definedName name="PE포설2" localSheetId="1">#REF!</definedName>
    <definedName name="PE포설2" localSheetId="0">#REF!</definedName>
    <definedName name="PE포설2">#REF!</definedName>
    <definedName name="PE포설3" localSheetId="1">#REF!</definedName>
    <definedName name="PE포설3" localSheetId="0">#REF!</definedName>
    <definedName name="PE포설3">#REF!</definedName>
    <definedName name="PE포설A" localSheetId="1">#REF!</definedName>
    <definedName name="PE포설A" localSheetId="0">#REF!</definedName>
    <definedName name="PE포설A">#REF!</definedName>
    <definedName name="PE포설B" localSheetId="1">#REF!</definedName>
    <definedName name="PE포설B" localSheetId="0">#REF!</definedName>
    <definedName name="PE포설B">#REF!</definedName>
    <definedName name="PE포설C" localSheetId="1">#REF!</definedName>
    <definedName name="PE포설C" localSheetId="0">#REF!</definedName>
    <definedName name="PE포설C">#REF!</definedName>
    <definedName name="PIDF1" localSheetId="1">#REF!</definedName>
    <definedName name="PIDF1" localSheetId="0">#REF!</definedName>
    <definedName name="PIDF1">#REF!</definedName>
    <definedName name="PIDF2" localSheetId="1">#REF!</definedName>
    <definedName name="PIDF2" localSheetId="0">#REF!</definedName>
    <definedName name="PIDF2">#REF!</definedName>
    <definedName name="PIDF3" localSheetId="1">#REF!</definedName>
    <definedName name="PIDF3" localSheetId="0">#REF!</definedName>
    <definedName name="PIDF3">#REF!</definedName>
    <definedName name="PIJP" localSheetId="1">#REF!</definedName>
    <definedName name="PIJP" localSheetId="0">#REF!</definedName>
    <definedName name="PIJP">#REF!</definedName>
    <definedName name="PIN12C_1" localSheetId="1">#REF!</definedName>
    <definedName name="PIN12C_1" localSheetId="0">#REF!</definedName>
    <definedName name="PIN12C_1">#REF!</definedName>
    <definedName name="PIN12C_2" localSheetId="1">#REF!</definedName>
    <definedName name="PIN12C_2" localSheetId="0">#REF!</definedName>
    <definedName name="PIN12C_2">#REF!</definedName>
    <definedName name="PIN17C_1" localSheetId="1">#REF!</definedName>
    <definedName name="PIN17C_1" localSheetId="0">#REF!</definedName>
    <definedName name="PIN17C_1">#REF!</definedName>
    <definedName name="PIN17C_2" localSheetId="1">#REF!</definedName>
    <definedName name="PIN17C_2" localSheetId="0">#REF!</definedName>
    <definedName name="PIN17C_2">#REF!</definedName>
    <definedName name="PIPE40" localSheetId="1">#REF!</definedName>
    <definedName name="PIPE40" localSheetId="0">#REF!</definedName>
    <definedName name="PIPE40">#REF!</definedName>
    <definedName name="PIPE배관" localSheetId="1">#REF!</definedName>
    <definedName name="PIPE배관" localSheetId="0">#REF!</definedName>
    <definedName name="PIPE배관">#REF!</definedName>
    <definedName name="PK" localSheetId="1">[7]부하계산서!#REF!</definedName>
    <definedName name="PK" localSheetId="0">[7]부하계산서!#REF!</definedName>
    <definedName name="PK">[7]부하계산서!#REF!</definedName>
    <definedName name="PLAN" localSheetId="1" hidden="1">[26]확정실적!#REF!</definedName>
    <definedName name="PLAN" localSheetId="0" hidden="1">[27]확정실적!#REF!</definedName>
    <definedName name="PLAN" hidden="1">[27]확정실적!#REF!</definedName>
    <definedName name="PNLW10" localSheetId="1">#REF!</definedName>
    <definedName name="PNLW10" localSheetId="0">#REF!</definedName>
    <definedName name="PNLW10">#REF!</definedName>
    <definedName name="PNLW8" localSheetId="1">#REF!</definedName>
    <definedName name="PNLW8" localSheetId="0">#REF!</definedName>
    <definedName name="PNLW8">#REF!</definedName>
    <definedName name="POFD1" localSheetId="1">#REF!</definedName>
    <definedName name="POFD1" localSheetId="0">#REF!</definedName>
    <definedName name="POFD1">#REF!</definedName>
    <definedName name="POFD2" localSheetId="1">#REF!</definedName>
    <definedName name="POFD2" localSheetId="0">#REF!</definedName>
    <definedName name="POFD2">#REF!</definedName>
    <definedName name="POFD3" localSheetId="1">#REF!</definedName>
    <definedName name="POFD3" localSheetId="0">#REF!</definedName>
    <definedName name="POFD3">#REF!</definedName>
    <definedName name="POIHJHG" localSheetId="1">'2018년 인건비(생활관)'!POIHJHG</definedName>
    <definedName name="POIHJHG">[0]!POIHJHG</definedName>
    <definedName name="POOIUYYT" localSheetId="1">'2018년 인건비(생활관)'!POOIUYYT</definedName>
    <definedName name="POOIUYYT">[0]!POOIUYYT</definedName>
    <definedName name="PP" localSheetId="1">[7]부하계산서!#REF!</definedName>
    <definedName name="PP" localSheetId="0">[7]부하계산서!#REF!</definedName>
    <definedName name="PP">[7]부하계산서!#REF!</definedName>
    <definedName name="PPDP" localSheetId="1">#REF!</definedName>
    <definedName name="PPDP" localSheetId="0">#REF!</definedName>
    <definedName name="PPDP">#REF!</definedName>
    <definedName name="PPLINK_T" localSheetId="1">#REF!</definedName>
    <definedName name="PPLINK_T" localSheetId="0">#REF!</definedName>
    <definedName name="PPLINK_T">#REF!</definedName>
    <definedName name="PPLINK2" localSheetId="1">#REF!</definedName>
    <definedName name="PPLINK2" localSheetId="0">#REF!</definedName>
    <definedName name="PPLINK2">#REF!</definedName>
    <definedName name="PPOJC1" localSheetId="1">#REF!</definedName>
    <definedName name="PPOJC1" localSheetId="0">#REF!</definedName>
    <definedName name="PPOJC1">#REF!</definedName>
    <definedName name="PPOJC2" localSheetId="1">#REF!</definedName>
    <definedName name="PPOJC2" localSheetId="0">#REF!</definedName>
    <definedName name="PPOJC2">#REF!</definedName>
    <definedName name="PPOJC3" localSheetId="1">#REF!</definedName>
    <definedName name="PPOJC3" localSheetId="0">#REF!</definedName>
    <definedName name="PPOJC3">#REF!</definedName>
    <definedName name="ppp" localSheetId="1">'2018년 인건비(생활관)'!ppp</definedName>
    <definedName name="ppp">[0]!ppp</definedName>
    <definedName name="PPT" localSheetId="1">#REF!</definedName>
    <definedName name="PPT" localSheetId="0">#REF!</definedName>
    <definedName name="PPT">#REF!</definedName>
    <definedName name="PR1A" localSheetId="1">#REF!</definedName>
    <definedName name="PR1A" localSheetId="0">#REF!</definedName>
    <definedName name="PR1A">#REF!</definedName>
    <definedName name="PRACK1" localSheetId="1">#REF!</definedName>
    <definedName name="PRACK1" localSheetId="0">#REF!</definedName>
    <definedName name="PRACK1">#REF!</definedName>
    <definedName name="PRACK2" localSheetId="1">#REF!</definedName>
    <definedName name="PRACK2" localSheetId="0">#REF!</definedName>
    <definedName name="PRACK2">#REF!</definedName>
    <definedName name="PRDG" localSheetId="1">#REF!</definedName>
    <definedName name="PRDG" localSheetId="0">#REF!</definedName>
    <definedName name="PRDG">#REF!</definedName>
    <definedName name="PRDJ" localSheetId="1">#REF!</definedName>
    <definedName name="PRDJ" localSheetId="0">#REF!</definedName>
    <definedName name="PRDJ">#REF!</definedName>
    <definedName name="PRGG" localSheetId="1">#REF!</definedName>
    <definedName name="PRGG" localSheetId="0">#REF!</definedName>
    <definedName name="PRGG">#REF!</definedName>
    <definedName name="_xlnm.Print_Area" localSheetId="4">'2016년 인건비(학교)'!$A$1:$M$43</definedName>
    <definedName name="_xlnm.Print_Area" localSheetId="1">#REF!</definedName>
    <definedName name="_xlnm.Print_Area" localSheetId="0">'2018년 인건비(학교)'!$A$1:$J$43</definedName>
    <definedName name="_xlnm.Print_Area">#REF!</definedName>
    <definedName name="PRINT_AREA_MI" localSheetId="1">#REF!</definedName>
    <definedName name="PRINT_AREA_MI" localSheetId="0">#REF!</definedName>
    <definedName name="PRINT_AREA_MI">#REF!</definedName>
    <definedName name="print_sd" localSheetId="1">'2018년 인건비(생활관)'!print_sd</definedName>
    <definedName name="print_sd">[0]!print_sd</definedName>
    <definedName name="print_tital" localSheetId="1">#REF!</definedName>
    <definedName name="print_tital" localSheetId="0">#REF!</definedName>
    <definedName name="print_tital">#REF!</definedName>
    <definedName name="_xlnm.Print_Titles" localSheetId="1">#REF!</definedName>
    <definedName name="_xlnm.Print_Titles" localSheetId="0">#REF!</definedName>
    <definedName name="_xlnm.Print_Titles">#REF!</definedName>
    <definedName name="PRINT_TITLES_MI" localSheetId="1">#REF!</definedName>
    <definedName name="PRINT_TITLES_MI" localSheetId="0">#REF!</definedName>
    <definedName name="PRINT_TITLES_MI">#REF!</definedName>
    <definedName name="PRKJ" localSheetId="1">#REF!</definedName>
    <definedName name="PRKJ" localSheetId="0">#REF!</definedName>
    <definedName name="PRKJ">#REF!</definedName>
    <definedName name="PRKW" localSheetId="1">#REF!</definedName>
    <definedName name="PRKW" localSheetId="0">#REF!</definedName>
    <definedName name="PRKW">#REF!</definedName>
    <definedName name="Project_Name" localSheetId="1">#REF!</definedName>
    <definedName name="Project_Name" localSheetId="0">#REF!</definedName>
    <definedName name="Project_Name">#REF!</definedName>
    <definedName name="PRT신설" localSheetId="1">#REF!</definedName>
    <definedName name="PRT신설" localSheetId="0">#REF!</definedName>
    <definedName name="PRT신설">#REF!</definedName>
    <definedName name="PRT이설" localSheetId="1">#REF!</definedName>
    <definedName name="PRT이설" localSheetId="0">#REF!</definedName>
    <definedName name="PRT이설">#REF!</definedName>
    <definedName name="PRT철거" localSheetId="1">#REF!</definedName>
    <definedName name="PRT철거" localSheetId="0">#REF!</definedName>
    <definedName name="PRT철거">#REF!</definedName>
    <definedName name="PSUL" localSheetId="1">#REF!</definedName>
    <definedName name="PSUL" localSheetId="0">#REF!</definedName>
    <definedName name="PSUL">#REF!</definedName>
    <definedName name="PVC" localSheetId="1">#REF!</definedName>
    <definedName name="PVC" localSheetId="0">#REF!</definedName>
    <definedName name="PVC">#REF!</definedName>
    <definedName name="PVC_A" localSheetId="1">#REF!</definedName>
    <definedName name="PVC_A" localSheetId="0">#REF!</definedName>
    <definedName name="PVC_A">#REF!</definedName>
    <definedName name="PVC곡관1" localSheetId="1">#REF!</definedName>
    <definedName name="PVC곡관1" localSheetId="0">#REF!</definedName>
    <definedName name="PVC곡관1">#REF!</definedName>
    <definedName name="PVC곡관A" localSheetId="1">#REF!</definedName>
    <definedName name="PVC곡관A" localSheetId="0">#REF!</definedName>
    <definedName name="PVC곡관A">#REF!</definedName>
    <definedName name="PVC관부설" localSheetId="1">#REF!</definedName>
    <definedName name="PVC관부설" localSheetId="0">#REF!</definedName>
    <definedName name="PVC관부설">#REF!</definedName>
    <definedName name="Q" localSheetId="1">[28]!Macro13</definedName>
    <definedName name="Q" localSheetId="0">[29]!Macro13</definedName>
    <definedName name="Q">[29]!Macro13</definedName>
    <definedName name="QD" localSheetId="1">#REF!</definedName>
    <definedName name="QD" localSheetId="0">#REF!</definedName>
    <definedName name="QD">#REF!</definedName>
    <definedName name="qk" localSheetId="1" hidden="1">{"'자리배치도'!$AG$1:$CI$28"}</definedName>
    <definedName name="qk" hidden="1">{"'자리배치도'!$AG$1:$CI$28"}</definedName>
    <definedName name="QQ" localSheetId="1">#REF!</definedName>
    <definedName name="QQ" localSheetId="0">#REF!</definedName>
    <definedName name="QQ">#REF!</definedName>
    <definedName name="qrq" localSheetId="1">#REF!</definedName>
    <definedName name="qrq" localSheetId="0">#REF!</definedName>
    <definedName name="qrq">#REF!</definedName>
    <definedName name="Query1" localSheetId="1">#REF!</definedName>
    <definedName name="Query1" localSheetId="0">#REF!</definedName>
    <definedName name="Query1">#REF!</definedName>
    <definedName name="QW" localSheetId="1" hidden="1">{#N/A,#N/A,TRUE,"토적및재료집계";#N/A,#N/A,TRUE,"토적및재료집계";#N/A,#N/A,TRUE,"단위량"}</definedName>
    <definedName name="QW" hidden="1">{#N/A,#N/A,TRUE,"토적및재료집계";#N/A,#N/A,TRUE,"토적및재료집계";#N/A,#N/A,TRUE,"단위량"}</definedName>
    <definedName name="qwe" localSheetId="1">'2018년 인건비(생활관)'!qwe</definedName>
    <definedName name="qwe">[0]!qwe</definedName>
    <definedName name="QWERT" localSheetId="1">'2018년 인건비(생활관)'!QWERT</definedName>
    <definedName name="QWERT">[0]!QWERT</definedName>
    <definedName name="QWS" localSheetId="1" hidden="1">#REF!</definedName>
    <definedName name="QWS" localSheetId="0" hidden="1">#REF!</definedName>
    <definedName name="QWS" hidden="1">#REF!</definedName>
    <definedName name="RACK11" localSheetId="1">#REF!</definedName>
    <definedName name="RACK11" localSheetId="0">#REF!</definedName>
    <definedName name="RACK11">#REF!</definedName>
    <definedName name="RACK12" localSheetId="1">#REF!</definedName>
    <definedName name="RACK12" localSheetId="0">#REF!</definedName>
    <definedName name="RACK12">#REF!</definedName>
    <definedName name="RACK13" localSheetId="1">#REF!</definedName>
    <definedName name="RACK13" localSheetId="0">#REF!</definedName>
    <definedName name="RACK13">#REF!</definedName>
    <definedName name="RACK41" localSheetId="1">#REF!</definedName>
    <definedName name="RACK41" localSheetId="0">#REF!</definedName>
    <definedName name="RACK41">#REF!</definedName>
    <definedName name="RACK5" localSheetId="1">#REF!</definedName>
    <definedName name="RACK5" localSheetId="0">#REF!</definedName>
    <definedName name="RACK5">#REF!</definedName>
    <definedName name="RACK7" localSheetId="1">#REF!</definedName>
    <definedName name="RACK7" localSheetId="0">#REF!</definedName>
    <definedName name="RACK7">#REF!</definedName>
    <definedName name="RACK9" localSheetId="1">#REF!</definedName>
    <definedName name="RACK9" localSheetId="0">#REF!</definedName>
    <definedName name="RACK9">#REF!</definedName>
    <definedName name="rank" localSheetId="1">'2018년 인건비(생활관)'!rank</definedName>
    <definedName name="rank">[0]!rank</definedName>
    <definedName name="RECORD" localSheetId="1">#REF!</definedName>
    <definedName name="RECORD" localSheetId="0">#REF!</definedName>
    <definedName name="RECORD">#REF!</definedName>
    <definedName name="_xlnm.Recorder" localSheetId="1">#REF!</definedName>
    <definedName name="_xlnm.Recorder" localSheetId="0">#REF!</definedName>
    <definedName name="_xlnm.Recorder">#REF!</definedName>
    <definedName name="Region_Name" localSheetId="1">#REF!</definedName>
    <definedName name="Region_Name" localSheetId="0">#REF!</definedName>
    <definedName name="Region_Name">#REF!</definedName>
    <definedName name="rer" localSheetId="1">#REF!</definedName>
    <definedName name="rer" localSheetId="0">#REF!</definedName>
    <definedName name="rer">#REF!</definedName>
    <definedName name="rert" localSheetId="1" hidden="1">{"'5국공정'!$A$1:$E$128"}</definedName>
    <definedName name="rert" hidden="1">{"'5국공정'!$A$1:$E$128"}</definedName>
    <definedName name="RFESR" localSheetId="1">#REF!</definedName>
    <definedName name="RFESR" localSheetId="0">#REF!</definedName>
    <definedName name="RFESR">#REF!</definedName>
    <definedName name="RFESX" localSheetId="1">#REF!</definedName>
    <definedName name="RFESX" localSheetId="0">#REF!</definedName>
    <definedName name="RFESX">#REF!</definedName>
    <definedName name="RFUR" localSheetId="1">#REF!</definedName>
    <definedName name="RFUR" localSheetId="0">#REF!</definedName>
    <definedName name="RFUR">#REF!</definedName>
    <definedName name="RG" localSheetId="1">'2018년 인건비(생활관)'!RG</definedName>
    <definedName name="RG">[0]!RG</definedName>
    <definedName name="RGFGBVB" localSheetId="1">'2018년 인건비(생활관)'!RGFGBVB</definedName>
    <definedName name="RGFGBVB">[0]!RGFGBVB</definedName>
    <definedName name="rhkstp" localSheetId="1" hidden="1">{#N/A,#N/A,FALSE,"DAOCM 2차 검토"}</definedName>
    <definedName name="rhkstp" hidden="1">{#N/A,#N/A,FALSE,"DAOCM 2차 검토"}</definedName>
    <definedName name="RK" localSheetId="1" hidden="1">[19]수량산출!#REF!</definedName>
    <definedName name="RK" localSheetId="0" hidden="1">[19]수량산출!#REF!</definedName>
    <definedName name="RK" hidden="1">[19]수량산출!#REF!</definedName>
    <definedName name="RL" localSheetId="1">'2018년 인건비(생활관)'!RL</definedName>
    <definedName name="RL">[0]!RL</definedName>
    <definedName name="RLA" localSheetId="1">'2018년 인건비(생활관)'!RLA</definedName>
    <definedName name="RLA">[0]!RLA</definedName>
    <definedName name="rmfla" localSheetId="1">#REF!</definedName>
    <definedName name="rmfla" localSheetId="0">#REF!</definedName>
    <definedName name="rmfla">#REF!</definedName>
    <definedName name="ROUTER" localSheetId="1">#REF!</definedName>
    <definedName name="ROUTER" localSheetId="0">#REF!</definedName>
    <definedName name="ROUTER">#REF!</definedName>
    <definedName name="RSDTY" localSheetId="1">'2018년 인건비(생활관)'!RSDTY</definedName>
    <definedName name="RSDTY">[0]!RSDTY</definedName>
    <definedName name="RT" localSheetId="1">#REF!,#REF!,#REF!</definedName>
    <definedName name="RT" localSheetId="0">#REF!,#REF!,#REF!</definedName>
    <definedName name="RT">#REF!,#REF!,#REF!</definedName>
    <definedName name="rty" localSheetId="1">#REF!,#REF!</definedName>
    <definedName name="rty" localSheetId="0">#REF!,#REF!</definedName>
    <definedName name="rty">#REF!,#REF!</definedName>
    <definedName name="ru" localSheetId="1">#REF!</definedName>
    <definedName name="ru" localSheetId="0">#REF!</definedName>
    <definedName name="ru">#REF!</definedName>
    <definedName name="rytrey" localSheetId="1">#REF!</definedName>
    <definedName name="rytrey" localSheetId="0">#REF!</definedName>
    <definedName name="rytrey">#REF!</definedName>
    <definedName name="ryur" localSheetId="1">#REF!</definedName>
    <definedName name="ryur" localSheetId="0">#REF!</definedName>
    <definedName name="ryur">#REF!</definedName>
    <definedName name="S" localSheetId="1">#REF!</definedName>
    <definedName name="S" localSheetId="0">#REF!</definedName>
    <definedName name="S">#REF!</definedName>
    <definedName name="s_w시험" localSheetId="1">#REF!</definedName>
    <definedName name="s_w시험" localSheetId="0">#REF!</definedName>
    <definedName name="s_w시험">#REF!</definedName>
    <definedName name="S_W시험기사" localSheetId="1">#REF!</definedName>
    <definedName name="S_W시험기사" localSheetId="0">#REF!</definedName>
    <definedName name="S_W시험기사">#REF!</definedName>
    <definedName name="sa_jae" localSheetId="1">#REF!</definedName>
    <definedName name="sa_jae" localSheetId="0">#REF!</definedName>
    <definedName name="sa_jae">#REF!</definedName>
    <definedName name="SA12C_1" localSheetId="1">#REF!</definedName>
    <definedName name="SA12C_1" localSheetId="0">#REF!</definedName>
    <definedName name="SA12C_1">#REF!</definedName>
    <definedName name="SA12C_2" localSheetId="1">#REF!</definedName>
    <definedName name="SA12C_2" localSheetId="0">#REF!</definedName>
    <definedName name="SA12C_2">#REF!</definedName>
    <definedName name="SA17C_1" localSheetId="1">#REF!</definedName>
    <definedName name="SA17C_1" localSheetId="0">#REF!</definedName>
    <definedName name="SA17C_1">#REF!</definedName>
    <definedName name="SA17C_2" localSheetId="1">#REF!</definedName>
    <definedName name="SA17C_2" localSheetId="0">#REF!</definedName>
    <definedName name="SA17C_2">#REF!</definedName>
    <definedName name="SAFFGGF" hidden="1">"김명신"</definedName>
    <definedName name="sample" localSheetId="1">#REF!</definedName>
    <definedName name="sample" localSheetId="0">#REF!</definedName>
    <definedName name="sample">#REF!</definedName>
    <definedName name="SASDFF" localSheetId="1">'2018년 인건비(생활관)'!SASDFF</definedName>
    <definedName name="SASDFF">[0]!SASDFF</definedName>
    <definedName name="SCANNER" localSheetId="1" hidden="1">{"'Price List '!$A$1:$R$156"}</definedName>
    <definedName name="SCANNER" localSheetId="2" hidden="1">{"'Price List '!$A$1:$R$156"}</definedName>
    <definedName name="SCANNER" hidden="1">{"'Price List '!$A$1:$R$156"}</definedName>
    <definedName name="SDA" localSheetId="1" hidden="1">{"'광피스표'!$A$3:$N$54"}</definedName>
    <definedName name="SDA" hidden="1">{"'광피스표'!$A$3:$N$54"}</definedName>
    <definedName name="SDD" localSheetId="1">'2018년 인건비(생활관)'!SDD</definedName>
    <definedName name="SDD">[0]!SDD</definedName>
    <definedName name="SDGH" localSheetId="1">'2018년 인건비(생활관)'!SDGH</definedName>
    <definedName name="SDGH">[0]!SDGH</definedName>
    <definedName name="SDTB" localSheetId="1">'2018년 인건비(생활관)'!SDTB</definedName>
    <definedName name="SDTB">[0]!SDTB</definedName>
    <definedName name="sdvfsd" localSheetId="1" hidden="1">{"'5국공정'!$A$1:$E$128"}</definedName>
    <definedName name="sdvfsd" hidden="1">{"'5국공정'!$A$1:$E$128"}</definedName>
    <definedName name="select_gj" localSheetId="1">'2018년 인건비(생활관)'!select_gj</definedName>
    <definedName name="select_gj">[0]!select_gj</definedName>
    <definedName name="select_gs" localSheetId="1">'2018년 인건비(생활관)'!select_gs</definedName>
    <definedName name="select_gs">[0]!select_gs</definedName>
    <definedName name="select_ij1" localSheetId="1">'2018년 인건비(생활관)'!select_ij1</definedName>
    <definedName name="select_ij1">[0]!select_ij1</definedName>
    <definedName name="select_ij2" localSheetId="1">'2018년 인건비(생활관)'!select_ij2</definedName>
    <definedName name="select_ij2">[0]!select_ij2</definedName>
    <definedName name="select_ij3" localSheetId="1">'2018년 인건비(생활관)'!select_ij3</definedName>
    <definedName name="select_ij3">[0]!select_ij3</definedName>
    <definedName name="select_ti" localSheetId="1">'2018년 인건비(생활관)'!select_ti</definedName>
    <definedName name="select_ti">[0]!select_ti</definedName>
    <definedName name="SFDLJD" localSheetId="1">'2018년 인건비(생활관)'!SFDLJD</definedName>
    <definedName name="SFDLJD">[0]!SFDLJD</definedName>
    <definedName name="SGSGFGHJHJH" hidden="1">"D:\SKT중계기 시설공사\CK-A2차\MyHTML.htm"</definedName>
    <definedName name="sheet3" localSheetId="1">'2018년 인건비(생활관)'!sheet3</definedName>
    <definedName name="sheet3">[0]!sheet3</definedName>
    <definedName name="SHEET56" localSheetId="1">#REF!</definedName>
    <definedName name="SHEET56" localSheetId="0">#REF!</definedName>
    <definedName name="SHEET56">#REF!</definedName>
    <definedName name="SIN" localSheetId="1">#REF!</definedName>
    <definedName name="SIN" localSheetId="0">#REF!</definedName>
    <definedName name="SIN">#REF!</definedName>
    <definedName name="sinnoim" localSheetId="1">#REF!</definedName>
    <definedName name="sinnoim" localSheetId="0">#REF!</definedName>
    <definedName name="sinnoim">#REF!</definedName>
    <definedName name="SIS" localSheetId="1">#REF!</definedName>
    <definedName name="SIS" localSheetId="0">#REF!</definedName>
    <definedName name="SIS">#REF!</definedName>
    <definedName name="SKT" localSheetId="1">'2018년 인건비(생활관)'!SKT</definedName>
    <definedName name="SKT">[0]!SKT</definedName>
    <definedName name="SKT신양∼SKT운곡" localSheetId="1">'2018년 인건비(생활관)'!SKT신양∼SKT운곡</definedName>
    <definedName name="SKT신양∼SKT운곡">[0]!SKT신양∼SKT운곡</definedName>
    <definedName name="SL60KH" localSheetId="1">#REF!^3/VLOOKUP(#REF!,[0]!인버터효율표,2)</definedName>
    <definedName name="SL60KH" localSheetId="0">#REF!^3/VLOOKUP(#REF!,[0]!인버터효율표,2)</definedName>
    <definedName name="SL60KH">#REF!^3/VLOOKUP(#REF!,인버터효율표,2)</definedName>
    <definedName name="SL80KH" localSheetId="1">#REF!^3/VLOOKUP(#REF!,[0]!인버터효율표,2)</definedName>
    <definedName name="SL80KH" localSheetId="0">#REF!^3/VLOOKUP(#REF!,[0]!인버터효율표,2)</definedName>
    <definedName name="SL80KH">#REF!^3/VLOOKUP(#REF!,인버터효율표,2)</definedName>
    <definedName name="SPLICE" localSheetId="1">#REF!</definedName>
    <definedName name="SPLICE" localSheetId="0">#REF!</definedName>
    <definedName name="SPLICE">#REF!</definedName>
    <definedName name="SPRSLV_1" localSheetId="1">#REF!</definedName>
    <definedName name="SPRSLV_1" localSheetId="0">#REF!</definedName>
    <definedName name="SPRSLV_1">#REF!</definedName>
    <definedName name="SPRSLV_2" localSheetId="1">#REF!</definedName>
    <definedName name="SPRSLV_2" localSheetId="0">#REF!</definedName>
    <definedName name="SPRSLV_2">#REF!</definedName>
    <definedName name="sr" localSheetId="1">#REF!,#REF!</definedName>
    <definedName name="sr" localSheetId="0">#REF!,#REF!</definedName>
    <definedName name="sr">#REF!,#REF!</definedName>
    <definedName name="SS" localSheetId="1">'2018년 인건비(생활관)'!SS</definedName>
    <definedName name="SS">[0]!SS</definedName>
    <definedName name="SSD" localSheetId="1">'2018년 인건비(생활관)'!SSD</definedName>
    <definedName name="SSD">[0]!SSD</definedName>
    <definedName name="SSS" localSheetId="1">'2018년 인건비(생활관)'!SSS</definedName>
    <definedName name="SSS">[0]!SSS</definedName>
    <definedName name="SSSS" localSheetId="1" hidden="1">{#N/A,#N/A,FALSE,"전력간선"}</definedName>
    <definedName name="SSSS" hidden="1">{#N/A,#N/A,FALSE,"전력간선"}</definedName>
    <definedName name="ST" localSheetId="1">[13]부산4!#REF!</definedName>
    <definedName name="ST" localSheetId="0">[13]부산4!#REF!</definedName>
    <definedName name="ST">[13]부산4!#REF!</definedName>
    <definedName name="sukkwanghyun" localSheetId="1">#REF!</definedName>
    <definedName name="sukkwanghyun" localSheetId="0">#REF!</definedName>
    <definedName name="sukkwanghyun">#REF!</definedName>
    <definedName name="sw설치" localSheetId="1">#REF!</definedName>
    <definedName name="sw설치" localSheetId="0">#REF!</definedName>
    <definedName name="sw설치">#REF!</definedName>
    <definedName name="sw시험" localSheetId="1">#REF!</definedName>
    <definedName name="sw시험" localSheetId="0">#REF!</definedName>
    <definedName name="sw시험">#REF!</definedName>
    <definedName name="T" localSheetId="1">'2018년 인건비(생활관)'!T</definedName>
    <definedName name="T">[0]!T</definedName>
    <definedName name="T1_3240" localSheetId="1">#REF!</definedName>
    <definedName name="T1_3240" localSheetId="0">#REF!</definedName>
    <definedName name="T1_3240">#REF!</definedName>
    <definedName name="T1_MOD" localSheetId="1">#REF!</definedName>
    <definedName name="T1_MOD" localSheetId="0">#REF!</definedName>
    <definedName name="T1_MOD">#REF!</definedName>
    <definedName name="T10M" localSheetId="1">#REF!</definedName>
    <definedName name="T10M" localSheetId="0">#REF!</definedName>
    <definedName name="T10M">#REF!</definedName>
    <definedName name="T10P" localSheetId="1">#REF!</definedName>
    <definedName name="T10P" localSheetId="0">#REF!</definedName>
    <definedName name="T10P">#REF!</definedName>
    <definedName name="T11M" localSheetId="1">#REF!</definedName>
    <definedName name="T11M" localSheetId="0">#REF!</definedName>
    <definedName name="T11M">#REF!</definedName>
    <definedName name="T11P" localSheetId="1">#REF!</definedName>
    <definedName name="T11P" localSheetId="0">#REF!</definedName>
    <definedName name="T11P">#REF!</definedName>
    <definedName name="T12M" localSheetId="1">#REF!</definedName>
    <definedName name="T12M" localSheetId="0">#REF!</definedName>
    <definedName name="T12M">#REF!</definedName>
    <definedName name="T12P" localSheetId="1">#REF!</definedName>
    <definedName name="T12P" localSheetId="0">#REF!</definedName>
    <definedName name="T12P">#REF!</definedName>
    <definedName name="T13M" localSheetId="1">#REF!</definedName>
    <definedName name="T13M" localSheetId="0">#REF!</definedName>
    <definedName name="T13M">#REF!</definedName>
    <definedName name="T13P" localSheetId="1">#REF!</definedName>
    <definedName name="T13P" localSheetId="0">#REF!</definedName>
    <definedName name="T13P">#REF!</definedName>
    <definedName name="T14M" localSheetId="1">#REF!</definedName>
    <definedName name="T14M" localSheetId="0">#REF!</definedName>
    <definedName name="T14M">#REF!</definedName>
    <definedName name="T14P" localSheetId="1">#REF!</definedName>
    <definedName name="T14P" localSheetId="0">#REF!</definedName>
    <definedName name="T14P">#REF!</definedName>
    <definedName name="T15M" localSheetId="1">#REF!</definedName>
    <definedName name="T15M" localSheetId="0">#REF!</definedName>
    <definedName name="T15M">#REF!</definedName>
    <definedName name="T15P" localSheetId="1">#REF!</definedName>
    <definedName name="T15P" localSheetId="0">#REF!</definedName>
    <definedName name="T15P">#REF!</definedName>
    <definedName name="T16M" localSheetId="1">#REF!</definedName>
    <definedName name="T16M" localSheetId="0">#REF!</definedName>
    <definedName name="T16M">#REF!</definedName>
    <definedName name="T16P" localSheetId="1">#REF!</definedName>
    <definedName name="T16P" localSheetId="0">#REF!</definedName>
    <definedName name="T16P">#REF!</definedName>
    <definedName name="T17M" localSheetId="1">#REF!</definedName>
    <definedName name="T17M" localSheetId="0">#REF!</definedName>
    <definedName name="T17M">#REF!</definedName>
    <definedName name="T17P" localSheetId="1">#REF!</definedName>
    <definedName name="T17P" localSheetId="0">#REF!</definedName>
    <definedName name="T17P">#REF!</definedName>
    <definedName name="T18M" localSheetId="1">#REF!</definedName>
    <definedName name="T18M" localSheetId="0">#REF!</definedName>
    <definedName name="T18M">#REF!</definedName>
    <definedName name="T18P" localSheetId="1">#REF!</definedName>
    <definedName name="T18P" localSheetId="0">#REF!</definedName>
    <definedName name="T18P">#REF!</definedName>
    <definedName name="T19M" localSheetId="1">#REF!</definedName>
    <definedName name="T19M" localSheetId="0">#REF!</definedName>
    <definedName name="T19M">#REF!</definedName>
    <definedName name="T19P" localSheetId="1">#REF!</definedName>
    <definedName name="T19P" localSheetId="0">#REF!</definedName>
    <definedName name="T19P">#REF!</definedName>
    <definedName name="T1E" localSheetId="1">#REF!</definedName>
    <definedName name="T1E" localSheetId="0">#REF!</definedName>
    <definedName name="T1E">#REF!</definedName>
    <definedName name="T1M" localSheetId="1">#REF!</definedName>
    <definedName name="T1M" localSheetId="0">#REF!</definedName>
    <definedName name="T1M">#REF!</definedName>
    <definedName name="T1P" localSheetId="1">#REF!</definedName>
    <definedName name="T1P" localSheetId="0">#REF!</definedName>
    <definedName name="T1P">#REF!</definedName>
    <definedName name="T20M" localSheetId="1">#REF!</definedName>
    <definedName name="T20M" localSheetId="0">#REF!</definedName>
    <definedName name="T20M">#REF!</definedName>
    <definedName name="T20P" localSheetId="1">#REF!</definedName>
    <definedName name="T20P" localSheetId="0">#REF!</definedName>
    <definedName name="T20P">#REF!</definedName>
    <definedName name="T21M" localSheetId="1">#REF!</definedName>
    <definedName name="T21M" localSheetId="0">#REF!</definedName>
    <definedName name="T21M">#REF!</definedName>
    <definedName name="T21P" localSheetId="1">#REF!</definedName>
    <definedName name="T21P" localSheetId="0">#REF!</definedName>
    <definedName name="T21P">#REF!</definedName>
    <definedName name="T22E" localSheetId="1">#REF!</definedName>
    <definedName name="T22E" localSheetId="0">#REF!</definedName>
    <definedName name="T22E">#REF!</definedName>
    <definedName name="T23M" localSheetId="1">#REF!</definedName>
    <definedName name="T23M" localSheetId="0">#REF!</definedName>
    <definedName name="T23M">#REF!</definedName>
    <definedName name="T23P" localSheetId="1">#REF!</definedName>
    <definedName name="T23P" localSheetId="0">#REF!</definedName>
    <definedName name="T23P">#REF!</definedName>
    <definedName name="T24M" localSheetId="1">#REF!</definedName>
    <definedName name="T24M" localSheetId="0">#REF!</definedName>
    <definedName name="T24M">#REF!</definedName>
    <definedName name="T24P" localSheetId="1">#REF!</definedName>
    <definedName name="T24P" localSheetId="0">#REF!</definedName>
    <definedName name="T24P">#REF!</definedName>
    <definedName name="T2E" localSheetId="1">#REF!</definedName>
    <definedName name="T2E" localSheetId="0">#REF!</definedName>
    <definedName name="T2E">#REF!</definedName>
    <definedName name="T2M" localSheetId="1">#REF!</definedName>
    <definedName name="T2M" localSheetId="0">#REF!</definedName>
    <definedName name="T2M">#REF!</definedName>
    <definedName name="T2P" localSheetId="1">#REF!</definedName>
    <definedName name="T2P" localSheetId="0">#REF!</definedName>
    <definedName name="T2P">#REF!</definedName>
    <definedName name="T3P" localSheetId="1">#REF!</definedName>
    <definedName name="T3P" localSheetId="0">#REF!</definedName>
    <definedName name="T3P">#REF!</definedName>
    <definedName name="T4M" localSheetId="1">#REF!</definedName>
    <definedName name="T4M" localSheetId="0">#REF!</definedName>
    <definedName name="T4M">#REF!</definedName>
    <definedName name="T4P" localSheetId="1">#REF!</definedName>
    <definedName name="T4P" localSheetId="0">#REF!</definedName>
    <definedName name="T4P">#REF!</definedName>
    <definedName name="T5M" localSheetId="1">#REF!</definedName>
    <definedName name="T5M" localSheetId="0">#REF!</definedName>
    <definedName name="T5M">#REF!</definedName>
    <definedName name="T5P" localSheetId="1">#REF!</definedName>
    <definedName name="T5P" localSheetId="0">#REF!</definedName>
    <definedName name="T5P">#REF!</definedName>
    <definedName name="T6M" localSheetId="1">#REF!</definedName>
    <definedName name="T6M" localSheetId="0">#REF!</definedName>
    <definedName name="T6M">#REF!</definedName>
    <definedName name="T6P" localSheetId="1">#REF!</definedName>
    <definedName name="T6P" localSheetId="0">#REF!</definedName>
    <definedName name="T6P">#REF!</definedName>
    <definedName name="T7M" localSheetId="1">#REF!</definedName>
    <definedName name="T7M" localSheetId="0">#REF!</definedName>
    <definedName name="T7M">#REF!</definedName>
    <definedName name="T7P" localSheetId="1">#REF!</definedName>
    <definedName name="T7P" localSheetId="0">#REF!</definedName>
    <definedName name="T7P">#REF!</definedName>
    <definedName name="T8M" localSheetId="1">#REF!</definedName>
    <definedName name="T8M" localSheetId="0">#REF!</definedName>
    <definedName name="T8M">#REF!</definedName>
    <definedName name="T8P" localSheetId="1">#REF!</definedName>
    <definedName name="T8P" localSheetId="0">#REF!</definedName>
    <definedName name="T8P">#REF!</definedName>
    <definedName name="T9M" localSheetId="1">#REF!</definedName>
    <definedName name="T9M" localSheetId="0">#REF!</definedName>
    <definedName name="T9M">#REF!</definedName>
    <definedName name="T9P" localSheetId="1">#REF!</definedName>
    <definedName name="T9P" localSheetId="0">#REF!</definedName>
    <definedName name="T9P">#REF!</definedName>
    <definedName name="TBTS" localSheetId="1">#REF!</definedName>
    <definedName name="TBTS" localSheetId="0">#REF!</definedName>
    <definedName name="TBTS">#REF!</definedName>
    <definedName name="TCE" localSheetId="1">#REF!</definedName>
    <definedName name="TCE" localSheetId="0">#REF!</definedName>
    <definedName name="TCE">#REF!</definedName>
    <definedName name="TCHCON" localSheetId="1">#REF!</definedName>
    <definedName name="TCHCON" localSheetId="0">#REF!</definedName>
    <definedName name="TCHCON">#REF!</definedName>
    <definedName name="TCHD" localSheetId="1">#REF!</definedName>
    <definedName name="TCHD" localSheetId="0">#REF!</definedName>
    <definedName name="TCHD">#REF!</definedName>
    <definedName name="TCHS" localSheetId="1">#REF!</definedName>
    <definedName name="TCHS" localSheetId="0">#REF!</definedName>
    <definedName name="TCHS">#REF!</definedName>
    <definedName name="TCHU" localSheetId="1">#REF!</definedName>
    <definedName name="TCHU" localSheetId="0">#REF!</definedName>
    <definedName name="TCHU">#REF!</definedName>
    <definedName name="TFA" localSheetId="1">#REF!</definedName>
    <definedName name="TFA" localSheetId="0">#REF!</definedName>
    <definedName name="TFA">#REF!</definedName>
    <definedName name="TFESL" localSheetId="1">#REF!</definedName>
    <definedName name="TFESL" localSheetId="0">#REF!</definedName>
    <definedName name="TFESL">#REF!</definedName>
    <definedName name="TFESR" localSheetId="1">#REF!</definedName>
    <definedName name="TFESR" localSheetId="0">#REF!</definedName>
    <definedName name="TFESR">#REF!</definedName>
    <definedName name="TGPSR" localSheetId="1">#REF!</definedName>
    <definedName name="TGPSR" localSheetId="0">#REF!</definedName>
    <definedName name="TGPSR">#REF!</definedName>
    <definedName name="THOS" localSheetId="1">#REF!</definedName>
    <definedName name="THOS" localSheetId="0">#REF!</definedName>
    <definedName name="THOS">#REF!</definedName>
    <definedName name="THSLV12C_1" localSheetId="1">#REF!</definedName>
    <definedName name="THSLV12C_1" localSheetId="0">#REF!</definedName>
    <definedName name="THSLV12C_1">#REF!</definedName>
    <definedName name="THSLV12C_2" localSheetId="1">#REF!</definedName>
    <definedName name="THSLV12C_2" localSheetId="0">#REF!</definedName>
    <definedName name="THSLV12C_2">#REF!</definedName>
    <definedName name="THSLV17C_1" localSheetId="1">#REF!</definedName>
    <definedName name="THSLV17C_1" localSheetId="0">#REF!</definedName>
    <definedName name="THSLV17C_1">#REF!</definedName>
    <definedName name="THSLV17C_2" localSheetId="1">#REF!</definedName>
    <definedName name="THSLV17C_2" localSheetId="0">#REF!</definedName>
    <definedName name="THSLV17C_2">#REF!</definedName>
    <definedName name="tip" localSheetId="1">#REF!</definedName>
    <definedName name="tip" localSheetId="0">#REF!</definedName>
    <definedName name="tip">#REF!</definedName>
    <definedName name="TITLE" localSheetId="1">#REF!</definedName>
    <definedName name="TITLE" localSheetId="0">#REF!</definedName>
    <definedName name="TITLE">#REF!</definedName>
    <definedName name="tmp" localSheetId="1" hidden="1">{#N/A,#N/A,FALSE,"회선임차현황"}</definedName>
    <definedName name="tmp" hidden="1">{#N/A,#N/A,FALSE,"회선임차현황"}</definedName>
    <definedName name="TON">" Sheet1!$G$54"</definedName>
    <definedName name="TOT_2" localSheetId="1">#REF!</definedName>
    <definedName name="TOT_2" localSheetId="0">#REF!</definedName>
    <definedName name="TOT_2">#REF!</definedName>
    <definedName name="TOT_S_2" localSheetId="1">#REF!</definedName>
    <definedName name="TOT_S_2" localSheetId="0">#REF!</definedName>
    <definedName name="TOT_S_2">#REF!</definedName>
    <definedName name="TSEC" localSheetId="1">#REF!</definedName>
    <definedName name="TSEC" localSheetId="0">#REF!</definedName>
    <definedName name="TSEC">#REF!</definedName>
    <definedName name="TSYS" localSheetId="1">#REF!</definedName>
    <definedName name="TSYS" localSheetId="0">#REF!</definedName>
    <definedName name="TSYS">#REF!</definedName>
    <definedName name="tt" localSheetId="1">#REF!</definedName>
    <definedName name="tt" localSheetId="0">#REF!</definedName>
    <definedName name="tt">#REF!</definedName>
    <definedName name="TTCHS" localSheetId="1">#REF!</definedName>
    <definedName name="TTCHS" localSheetId="0">#REF!</definedName>
    <definedName name="TTCHS">#REF!</definedName>
    <definedName name="TUIUIO" localSheetId="1">'2018년 인건비(생활관)'!TUIUIO</definedName>
    <definedName name="TUIUIO">[0]!TUIUIO</definedName>
    <definedName name="TV신설" localSheetId="1">#REF!</definedName>
    <definedName name="TV신설" localSheetId="0">#REF!</definedName>
    <definedName name="TV신설">#REF!</definedName>
    <definedName name="TV이설" localSheetId="1">#REF!</definedName>
    <definedName name="TV이설" localSheetId="0">#REF!</definedName>
    <definedName name="TV이설">#REF!</definedName>
    <definedName name="TV철거" localSheetId="1">#REF!</definedName>
    <definedName name="TV철거" localSheetId="0">#REF!</definedName>
    <definedName name="TV철거">#REF!</definedName>
    <definedName name="t형후크" localSheetId="1">#REF!</definedName>
    <definedName name="t형후크" localSheetId="0">#REF!</definedName>
    <definedName name="t형후크">#REF!</definedName>
    <definedName name="UHHH" localSheetId="1">'2018년 인건비(생활관)'!UHHH</definedName>
    <definedName name="UHHH">[0]!UHHH</definedName>
    <definedName name="UNI" localSheetId="1">#REF!</definedName>
    <definedName name="UNI" localSheetId="0">#REF!</definedName>
    <definedName name="UNI">#REF!</definedName>
    <definedName name="UNI_FILT_OFFSPEC" hidden="1">2</definedName>
    <definedName name="UNI_FILT_ONSPEC" hidden="1">1</definedName>
    <definedName name="UNI_NOTHING" hidden="1">0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OUTLIERS" hidden="1">32</definedName>
    <definedName name="UNI_RET_ATTRIB" hidden="1">64</definedName>
    <definedName name="UNI_RET_CONF" hidden="1">32</definedName>
    <definedName name="UNI_RET_DESC" hidden="1">4</definedName>
    <definedName name="UNI_RET_EQUIP" hidden="1">1</definedName>
    <definedName name="UNI_RET_OFFSPEC" hidden="1">512</definedName>
    <definedName name="UNI_RET_ONSPEC" hidden="1">256</definedName>
    <definedName name="UNI_RET_PROP" hidden="1">32</definedName>
    <definedName name="UNI_RET_PROPDESC" hidden="1">64</definedName>
    <definedName name="UNI_RET_SMPLPNT" hidden="1">4</definedName>
    <definedName name="UNI_RET_SPECMAX" hidden="1">2048</definedName>
    <definedName name="UNI_RET_SPECMIN" hidden="1">1024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AC" localSheetId="1">#REF!</definedName>
    <definedName name="UNIAC" localSheetId="0">#REF!</definedName>
    <definedName name="UNIAC">#REF!</definedName>
    <definedName name="UNICPU" localSheetId="1">#REF!</definedName>
    <definedName name="UNICPU" localSheetId="0">#REF!</definedName>
    <definedName name="UNICPU">#REF!</definedName>
    <definedName name="UNIDC" localSheetId="1">#REF!</definedName>
    <definedName name="UNIDC" localSheetId="0">#REF!</definedName>
    <definedName name="UNIDC">#REF!</definedName>
    <definedName name="UNIOJC1" localSheetId="1">#REF!</definedName>
    <definedName name="UNIOJC1" localSheetId="0">#REF!</definedName>
    <definedName name="UNIOJC1">#REF!</definedName>
    <definedName name="UNIOJC2" localSheetId="1">#REF!</definedName>
    <definedName name="UNIOJC2" localSheetId="0">#REF!</definedName>
    <definedName name="UNIOJC2">#REF!</definedName>
    <definedName name="UNIRS232" localSheetId="1">#REF!</definedName>
    <definedName name="UNIRS232" localSheetId="0">#REF!</definedName>
    <definedName name="UNIRS232">#REF!</definedName>
    <definedName name="UNITA" localSheetId="1">#REF!</definedName>
    <definedName name="UNITA" localSheetId="0">#REF!</definedName>
    <definedName name="UNITA">#REF!</definedName>
    <definedName name="UNITAA" localSheetId="1">#REF!</definedName>
    <definedName name="UNITAA" localSheetId="0">#REF!</definedName>
    <definedName name="UNITAA">#REF!</definedName>
    <definedName name="UNITB" localSheetId="1">#REF!</definedName>
    <definedName name="UNITB" localSheetId="0">#REF!</definedName>
    <definedName name="UNITB">#REF!</definedName>
    <definedName name="UNITBB" localSheetId="1">#REF!</definedName>
    <definedName name="UNITBB" localSheetId="0">#REF!</definedName>
    <definedName name="UNITBB">#REF!</definedName>
    <definedName name="UNITC" localSheetId="1">#REF!</definedName>
    <definedName name="UNITC" localSheetId="0">#REF!</definedName>
    <definedName name="UNITC">#REF!</definedName>
    <definedName name="UNITC1" localSheetId="1">#REF!</definedName>
    <definedName name="UNITC1" localSheetId="0">#REF!</definedName>
    <definedName name="UNITC1">#REF!</definedName>
    <definedName name="UNITCA" localSheetId="1">#REF!</definedName>
    <definedName name="UNITCA" localSheetId="0">#REF!</definedName>
    <definedName name="UNITCA">#REF!</definedName>
    <definedName name="UNITD" localSheetId="1">#REF!</definedName>
    <definedName name="UNITD" localSheetId="0">#REF!</definedName>
    <definedName name="UNITD">#REF!</definedName>
    <definedName name="UNITDA" localSheetId="1">#REF!</definedName>
    <definedName name="UNITDA" localSheetId="0">#REF!</definedName>
    <definedName name="UNITDA">#REF!</definedName>
    <definedName name="UNIV" localSheetId="1">#REF!</definedName>
    <definedName name="UNIV" localSheetId="0">#REF!</definedName>
    <definedName name="UNIV">#REF!</definedName>
    <definedName name="UPS" localSheetId="1">#REF!</definedName>
    <definedName name="UPS" localSheetId="0">#REF!</definedName>
    <definedName name="UPS">#REF!</definedName>
    <definedName name="UPSR" localSheetId="1">#REF!</definedName>
    <definedName name="UPSR" localSheetId="0">#REF!</definedName>
    <definedName name="UPSR">#REF!</definedName>
    <definedName name="USD" localSheetId="1">#REF!</definedName>
    <definedName name="USD" localSheetId="0">#REF!</definedName>
    <definedName name="USD">#REF!</definedName>
    <definedName name="V35_3240" localSheetId="1">#REF!</definedName>
    <definedName name="V35_3240" localSheetId="0">#REF!</definedName>
    <definedName name="V35_3240">#REF!</definedName>
    <definedName name="VAT" localSheetId="1">#REF!</definedName>
    <definedName name="VAT" localSheetId="0">#REF!</definedName>
    <definedName name="VAT">#REF!</definedName>
    <definedName name="Vc" localSheetId="1">#REF!</definedName>
    <definedName name="Vc" localSheetId="0">#REF!</definedName>
    <definedName name="Vc">#REF!</definedName>
    <definedName name="VIP" localSheetId="1">[28]!Macro9</definedName>
    <definedName name="VIP" localSheetId="0">[29]!Macro9</definedName>
    <definedName name="VIP">[29]!Macro9</definedName>
    <definedName name="VIR" localSheetId="1">[28]!Macro7</definedName>
    <definedName name="VIR" localSheetId="0">[29]!Macro7</definedName>
    <definedName name="VIR">[29]!Macro7</definedName>
    <definedName name="VIS" localSheetId="1">[28]!Macro9</definedName>
    <definedName name="VIS" localSheetId="0">[29]!Macro9</definedName>
    <definedName name="VIS">[29]!Macro9</definedName>
    <definedName name="Vl" localSheetId="1">#REF!</definedName>
    <definedName name="Vl" localSheetId="0">#REF!</definedName>
    <definedName name="Vl">#REF!</definedName>
    <definedName name="VLXOJC1" localSheetId="1">#REF!</definedName>
    <definedName name="VLXOJC1" localSheetId="0">#REF!</definedName>
    <definedName name="VLXOJC1">#REF!</definedName>
    <definedName name="VLXOJC2" localSheetId="1">#REF!</definedName>
    <definedName name="VLXOJC2" localSheetId="0">#REF!</definedName>
    <definedName name="VLXOJC2">#REF!</definedName>
    <definedName name="VLXOJC3" localSheetId="1">#REF!</definedName>
    <definedName name="VLXOJC3" localSheetId="0">#REF!</definedName>
    <definedName name="VLXOJC3">#REF!</definedName>
    <definedName name="VV" localSheetId="1" hidden="1">{"'자리배치도'!$AG$1:$CI$28"}</definedName>
    <definedName name="VV" hidden="1">{"'자리배치도'!$AG$1:$CI$28"}</definedName>
    <definedName name="VVV" localSheetId="1">#REF!</definedName>
    <definedName name="VVV" localSheetId="0">#REF!</definedName>
    <definedName name="VVV">#REF!</definedName>
    <definedName name="vvvv" localSheetId="1">#REF!</definedName>
    <definedName name="vvvv" localSheetId="0">#REF!</definedName>
    <definedName name="vvvv">#REF!</definedName>
    <definedName name="Vw" localSheetId="1">#REF!</definedName>
    <definedName name="Vw" localSheetId="0">#REF!</definedName>
    <definedName name="Vw">#REF!</definedName>
    <definedName name="w2e3" localSheetId="1" hidden="1">{"'광피스표'!$A$3:$N$54"}</definedName>
    <definedName name="w2e3" hidden="1">{"'광피스표'!$A$3:$N$54"}</definedName>
    <definedName name="way" localSheetId="1">#REF!</definedName>
    <definedName name="way" localSheetId="0">#REF!</definedName>
    <definedName name="way">#REF!</definedName>
    <definedName name="WER" localSheetId="1" hidden="1">{"'광피스표'!$A$3:$N$54"}</definedName>
    <definedName name="WER" hidden="1">{"'광피스표'!$A$3:$N$54"}</definedName>
    <definedName name="WIS단가비교" localSheetId="1" hidden="1">{#N/A,#N/A,TRUE,"토적및재료집계";#N/A,#N/A,TRUE,"토적및재료집계";#N/A,#N/A,TRUE,"단위량"}</definedName>
    <definedName name="WIS단가비교" hidden="1">{#N/A,#N/A,TRUE,"토적및재료집계";#N/A,#N/A,TRUE,"토적및재료집계";#N/A,#N/A,TRUE,"단위량"}</definedName>
    <definedName name="wjs" localSheetId="1">#REF!</definedName>
    <definedName name="wjs" localSheetId="0">#REF!</definedName>
    <definedName name="wjs">#REF!</definedName>
    <definedName name="wm.조골재1" localSheetId="1" hidden="1">{#N/A,#N/A,FALSE,"조골재"}</definedName>
    <definedName name="wm.조골재1" hidden="1">{#N/A,#N/A,FALSE,"조골재"}</definedName>
    <definedName name="WON" localSheetId="1">#REF!</definedName>
    <definedName name="WON" localSheetId="0">#REF!</definedName>
    <definedName name="WON">#REF!</definedName>
    <definedName name="wrew" localSheetId="1">#REF!</definedName>
    <definedName name="wrew" localSheetId="0">#REF!</definedName>
    <definedName name="wrew">#REF!</definedName>
    <definedName name="wrn.2번." localSheetId="1" hidden="1">{#N/A,#N/A,FALSE,"2~8번"}</definedName>
    <definedName name="wrn.2번." hidden="1">{#N/A,#N/A,FALSE,"2~8번"}</definedName>
    <definedName name="wrn.DACOM._.광전송장치._.투찰가._.검토." localSheetId="1" hidden="1">{#N/A,#N/A,FALSE,"DAOCM 2차 검토"}</definedName>
    <definedName name="wrn.DACOM._.광전송장치._.투찰가._.검토." hidden="1">{#N/A,#N/A,FALSE,"DAOCM 2차 검토"}</definedName>
    <definedName name="wrn.REPORTS." localSheetId="1" hidden="1">{"RPTBAL",#N/A,FALSE,"00";"RPTCFLOW",#N/A,FALSE,"00";"RPTINC",#N/A,FALSE,"00";"RPTINVEST",#N/A,FALSE,"00";"RPTMEI",#N/A,FALSE,"00";"RPTMISC",#N/A,FALSE,"00";"RPTORD",#N/A,FALSE,"00";"RPTOVHD",#N/A,FALSE,"00";"RPTPPE",#N/A,FALSE,"00";"RPTYEWCAP",#N/A,FALSE,"00"}</definedName>
    <definedName name="wrn.REPORTS." hidden="1">{"RPTBAL",#N/A,FALSE,"00";"RPTCFLOW",#N/A,FALSE,"00";"RPTINC",#N/A,FALSE,"00";"RPTINVEST",#N/A,FALSE,"00";"RPTMEI",#N/A,FALSE,"00";"RPTMISC",#N/A,FALSE,"00";"RPTORD",#N/A,FALSE,"00";"RPTOVHD",#N/A,FALSE,"00";"RPTPPE",#N/A,FALSE,"00";"RPTYEWCAP",#N/A,FALSE,"00"}</definedName>
    <definedName name="wrn.견적서." localSheetId="1" hidden="1">{#N/A,#N/A,FALSE,"QUOT_960527"}</definedName>
    <definedName name="wrn.견적서." localSheetId="2" hidden="1">{#N/A,#N/A,FALSE,"QUOT_960527"}</definedName>
    <definedName name="wrn.견적서." hidden="1">{#N/A,#N/A,FALSE,"QUOT_960527"}</definedName>
    <definedName name="wrn.골재소요량." localSheetId="1" hidden="1">{#N/A,#N/A,FALSE,"골재소요량";#N/A,#N/A,FALSE,"골재소요량"}</definedName>
    <definedName name="wrn.골재소요량." hidden="1">{#N/A,#N/A,FALSE,"골재소요량";#N/A,#N/A,FALSE,"골재소요량"}</definedName>
    <definedName name="wrn.교육청." localSheetId="1" hidden="1">{#N/A,#N/A,FALSE,"전력간선"}</definedName>
    <definedName name="wrn.교육청." hidden="1">{#N/A,#N/A,FALSE,"전력간선"}</definedName>
    <definedName name="wrn.구조2." localSheetId="1" hidden="1">{#N/A,#N/A,FALSE,"구조2"}</definedName>
    <definedName name="wrn.구조2." hidden="1">{#N/A,#N/A,FALSE,"구조2"}</definedName>
    <definedName name="wrn.단가표지." localSheetId="1" hidden="1">{#N/A,#N/A,FALSE,"단가표지"}</definedName>
    <definedName name="wrn.단가표지." hidden="1">{#N/A,#N/A,FALSE,"단가표지"}</definedName>
    <definedName name="wrn.배수1." localSheetId="1" hidden="1">{#N/A,#N/A,FALSE,"배수1"}</definedName>
    <definedName name="wrn.배수1." hidden="1">{#N/A,#N/A,FALSE,"배수1"}</definedName>
    <definedName name="wrn.배수2." localSheetId="1" hidden="1">{#N/A,#N/A,FALSE,"배수2"}</definedName>
    <definedName name="wrn.배수2." hidden="1">{#N/A,#N/A,FALSE,"배수2"}</definedName>
    <definedName name="wrn.부대1." localSheetId="1" hidden="1">{#N/A,#N/A,FALSE,"부대1"}</definedName>
    <definedName name="wrn.부대1." hidden="1">{#N/A,#N/A,FALSE,"부대1"}</definedName>
    <definedName name="wrn.부대2." localSheetId="1" hidden="1">{#N/A,#N/A,FALSE,"부대2"}</definedName>
    <definedName name="wrn.부대2." hidden="1">{#N/A,#N/A,FALSE,"부대2"}</definedName>
    <definedName name="wrn.속도." localSheetId="1" hidden="1">{#N/A,#N/A,FALSE,"속도"}</definedName>
    <definedName name="wrn.속도." hidden="1">{#N/A,#N/A,FALSE,"속도"}</definedName>
    <definedName name="wrn.송변전공종단가." localSheetId="1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송변전공종단가.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wrn.수." localSheetId="1" hidden="1">{#N/A,"수불부",FALSE,"사급자재수불서";#N/A,"수불부",FALSE,"사급자재수불서"}</definedName>
    <definedName name="wrn.수." hidden="1">{#N/A,"수불부",FALSE,"사급자재수불서";#N/A,"수불부",FALSE,"사급자재수불서"}</definedName>
    <definedName name="wrn.신용찬." localSheetId="1" hidden="1">{#N/A,#N/A,TRUE,"토적및재료집계";#N/A,#N/A,TRUE,"토적및재료집계";#N/A,#N/A,TRUE,"단위량"}</definedName>
    <definedName name="wrn.신용찬." hidden="1">{#N/A,#N/A,TRUE,"토적및재료집계";#N/A,#N/A,TRUE,"토적및재료집계";#N/A,#N/A,TRUE,"단위량"}</definedName>
    <definedName name="wrn.운반시간." localSheetId="1" hidden="1">{#N/A,#N/A,FALSE,"운반시간"}</definedName>
    <definedName name="wrn.운반시간." hidden="1">{#N/A,#N/A,FALSE,"운반시간"}</definedName>
    <definedName name="wrn.이정표." localSheetId="1" hidden="1">{#N/A,#N/A,FALSE,"이정표"}</definedName>
    <definedName name="wrn.이정표." hidden="1">{#N/A,#N/A,FALSE,"이정표"}</definedName>
    <definedName name="wrn.조골재." localSheetId="1" hidden="1">{#N/A,#N/A,FALSE,"조골재"}</definedName>
    <definedName name="wrn.조골재." hidden="1">{#N/A,#N/A,FALSE,"조골재"}</definedName>
    <definedName name="wrn.지수1." localSheetId="1" hidden="1">{#N/A,#N/A,FALSE,"앞";#N/A,#N/A,FALSE,"앞";#N/A,#N/A,FALSE,"목차";#N/A,#N/A,FALSE,"1";#N/A,#N/A,FALSE,"갑지";#N/A,#N/A,FALSE,"2";#N/A,#N/A,FALSE,"개요";#N/A,#N/A,FALSE,"개요2";#N/A,#N/A,FALSE,"3";#N/A,#N/A,FALSE,"총괄";#N/A,#N/A,FALSE,"선금";#N/A,#N/A,FALSE,"4";#N/A,#N/A,FALSE,"방법";#N/A,#N/A,FALSE,"5";#N/A,#N/A,FALSE,"k";#N/A,#N/A,FALSE,"6";#N/A,#N/A,FALSE,"지수";#N/A,#N/A,FALSE,"7";#N/A,#N/A,FALSE,"노";#N/A,#N/A,FALSE,"경";#N/A,#N/A,FALSE,"재";#N/A,#N/A,FALSE,"산";#N/A,#N/A,FALSE,"안";#N/A,#N/A,FALSE,"8";#N/A,#N/A,FALSE,"계수";#N/A,#N/A,FALSE,"9";#N/A,#N/A,FALSE,"비목";#N/A,#N/A,FALSE,"10";#N/A,#N/A,FALSE,"집계"}</definedName>
    <definedName name="wrn.지수1." hidden="1">{#N/A,#N/A,FALSE,"앞";#N/A,#N/A,FALSE,"앞";#N/A,#N/A,FALSE,"목차";#N/A,#N/A,FALSE,"1";#N/A,#N/A,FALSE,"갑지";#N/A,#N/A,FALSE,"2";#N/A,#N/A,FALSE,"개요";#N/A,#N/A,FALSE,"개요2";#N/A,#N/A,FALSE,"3";#N/A,#N/A,FALSE,"총괄";#N/A,#N/A,FALSE,"선금";#N/A,#N/A,FALSE,"4";#N/A,#N/A,FALSE,"방법";#N/A,#N/A,FALSE,"5";#N/A,#N/A,FALSE,"k";#N/A,#N/A,FALSE,"6";#N/A,#N/A,FALSE,"지수";#N/A,#N/A,FALSE,"7";#N/A,#N/A,FALSE,"노";#N/A,#N/A,FALSE,"경";#N/A,#N/A,FALSE,"재";#N/A,#N/A,FALSE,"산";#N/A,#N/A,FALSE,"안";#N/A,#N/A,FALSE,"8";#N/A,#N/A,FALSE,"계수";#N/A,#N/A,FALSE,"9";#N/A,#N/A,FALSE,"비목";#N/A,#N/A,FALSE,"10";#N/A,#N/A,FALSE,"집계"}</definedName>
    <definedName name="wrn.토공1." localSheetId="1" hidden="1">{#N/A,#N/A,FALSE,"구조1"}</definedName>
    <definedName name="wrn.토공1." hidden="1">{#N/A,#N/A,FALSE,"구조1"}</definedName>
    <definedName name="wrn.토공2." localSheetId="1" hidden="1">{#N/A,#N/A,FALSE,"토공2"}</definedName>
    <definedName name="wrn.토공2." hidden="1">{#N/A,#N/A,FALSE,"토공2"}</definedName>
    <definedName name="wrn.통신지." localSheetId="1" hidden="1">{#N/A,#N/A,FALSE,"기안지";#N/A,#N/A,FALSE,"통신지"}</definedName>
    <definedName name="wrn.통신지." hidden="1">{#N/A,#N/A,FALSE,"기안지";#N/A,#N/A,FALSE,"통신지"}</definedName>
    <definedName name="wrn.포장1." localSheetId="1" hidden="1">{#N/A,#N/A,FALSE,"포장1";#N/A,#N/A,FALSE,"포장1"}</definedName>
    <definedName name="wrn.포장1." hidden="1">{#N/A,#N/A,FALSE,"포장1";#N/A,#N/A,FALSE,"포장1"}</definedName>
    <definedName name="wrn.포장2." localSheetId="1" hidden="1">{#N/A,#N/A,FALSE,"포장2"}</definedName>
    <definedName name="wrn.포장2." hidden="1">{#N/A,#N/A,FALSE,"포장2"}</definedName>
    <definedName name="wrn.표준공종단가." localSheetId="1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준공종단가.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wrn.표지목차." localSheetId="1" hidden="1">{#N/A,#N/A,FALSE,"표지목차"}</definedName>
    <definedName name="wrn.표지목차." hidden="1">{#N/A,#N/A,FALSE,"표지목차"}</definedName>
    <definedName name="wrn.현장._.NCR._.분석." localSheetId="1" hidden="1">{#N/A,#N/A,FALSE,"현장 NCR 분석";#N/A,#N/A,FALSE,"현장품질감사";#N/A,#N/A,FALSE,"현장품질감사"}</definedName>
    <definedName name="wrn.현장._.NCR._.분석." hidden="1">{#N/A,#N/A,FALSE,"현장 NCR 분석";#N/A,#N/A,FALSE,"현장품질감사";#N/A,#N/A,FALSE,"현장품질감사"}</definedName>
    <definedName name="wrn.혼합골재." localSheetId="1" hidden="1">{#N/A,#N/A,FALSE,"혼합골재"}</definedName>
    <definedName name="wrn.혼합골재." hidden="1">{#N/A,#N/A,FALSE,"혼합골재"}</definedName>
    <definedName name="wrn.회선임차현황." localSheetId="1" hidden="1">{#N/A,#N/A,FALSE,"회선임차현황"}</definedName>
    <definedName name="wrn.회선임차현황." hidden="1">{#N/A,#N/A,FALSE,"회선임차현황"}</definedName>
    <definedName name="wtrw" localSheetId="1">#REF!</definedName>
    <definedName name="wtrw" localSheetId="0">#REF!</definedName>
    <definedName name="wtrw">#REF!</definedName>
    <definedName name="X">#N/A</definedName>
    <definedName name="x5xX94" localSheetId="1">#REF!</definedName>
    <definedName name="x5xX94" localSheetId="0">#REF!</definedName>
    <definedName name="x5xX94">#REF!</definedName>
    <definedName name="XC" localSheetId="1" hidden="1">{"'광피스표'!$A$3:$N$54"}</definedName>
    <definedName name="XC" hidden="1">{"'광피스표'!$A$3:$N$54"}</definedName>
    <definedName name="XCCFD" localSheetId="1" hidden="1">{"'광피스표'!$A$3:$N$54"}</definedName>
    <definedName name="XCCFD" hidden="1">{"'광피스표'!$A$3:$N$54"}</definedName>
    <definedName name="XCCFSRF" localSheetId="1">'2018년 인건비(생활관)'!XCCFSRF</definedName>
    <definedName name="XCCFSRF">[0]!XCCFSRF</definedName>
    <definedName name="XCVR" localSheetId="1">#REF!</definedName>
    <definedName name="XCVR" localSheetId="0">#REF!</definedName>
    <definedName name="XCVR">#REF!</definedName>
    <definedName name="XCVSR" localSheetId="1">#REF!</definedName>
    <definedName name="XCVSR" localSheetId="0">#REF!</definedName>
    <definedName name="XCVSR">#REF!</definedName>
    <definedName name="XCVSX" localSheetId="1">#REF!</definedName>
    <definedName name="XCVSX" localSheetId="0">#REF!</definedName>
    <definedName name="XCVSX">#REF!</definedName>
    <definedName name="Y">#N/A</definedName>
    <definedName name="YEN" localSheetId="1">#REF!</definedName>
    <definedName name="YEN" localSheetId="0">#REF!</definedName>
    <definedName name="YEN">#REF!</definedName>
    <definedName name="YS" localSheetId="1">'2018년 인건비(생활관)'!YS</definedName>
    <definedName name="YS">[0]!YS</definedName>
    <definedName name="yyy" hidden="1">[30]수량산출!$A$1:$A$8561</definedName>
    <definedName name="Z">#N/A</definedName>
    <definedName name="ZA" localSheetId="1" hidden="1">{"'광피스표'!$A$3:$N$54"}</definedName>
    <definedName name="ZA" hidden="1">{"'광피스표'!$A$3:$N$54"}</definedName>
    <definedName name="zx" localSheetId="1" hidden="1">[31]사통!#REF!</definedName>
    <definedName name="zx" localSheetId="0" hidden="1">[32]사통!#REF!</definedName>
    <definedName name="zx" hidden="1">[32]사통!#REF!</definedName>
    <definedName name="ZXCV" localSheetId="1">'2018년 인건비(생활관)'!ZXCV</definedName>
    <definedName name="ZXCV">[0]!ZXCV</definedName>
    <definedName name="ㄱ" localSheetId="1" hidden="1">{#N/A,#N/A,TRUE,"토적및재료집계";#N/A,#N/A,TRUE,"토적및재료집계";#N/A,#N/A,TRUE,"단위량"}</definedName>
    <definedName name="ㄱ" hidden="1">{#N/A,#N/A,TRUE,"토적및재료집계";#N/A,#N/A,TRUE,"토적및재료집계";#N/A,#N/A,TRUE,"단위량"}</definedName>
    <definedName name="ㄱAS460" localSheetId="1">#REF!</definedName>
    <definedName name="ㄱAS460" localSheetId="0">#REF!</definedName>
    <definedName name="ㄱAS460">#REF!</definedName>
    <definedName name="ㄱAS460가" localSheetId="1">#REF!</definedName>
    <definedName name="ㄱAS460가" localSheetId="0">#REF!</definedName>
    <definedName name="ㄱAS460가">#REF!</definedName>
    <definedName name="ㄱAS460강관압입" localSheetId="1">#REF!</definedName>
    <definedName name="ㄱAS460강관압입" localSheetId="0">#REF!</definedName>
    <definedName name="ㄱAS460강관압입">#REF!</definedName>
    <definedName name="ㄱAS460강관압입가변" localSheetId="1">#REF!</definedName>
    <definedName name="ㄱAS460강관압입가변" localSheetId="0">#REF!</definedName>
    <definedName name="ㄱAS460강관압입가변">#REF!</definedName>
    <definedName name="ㄱAS590" localSheetId="1">#REF!</definedName>
    <definedName name="ㄱAS590" localSheetId="0">#REF!</definedName>
    <definedName name="ㄱAS590">#REF!</definedName>
    <definedName name="ㄱAS590가변" localSheetId="1">#REF!</definedName>
    <definedName name="ㄱAS590가변" localSheetId="0">#REF!</definedName>
    <definedName name="ㄱAS590가변">#REF!</definedName>
    <definedName name="ㄱAS590강관압입" localSheetId="1">#REF!</definedName>
    <definedName name="ㄱAS590강관압입" localSheetId="0">#REF!</definedName>
    <definedName name="ㄱAS590강관압입">#REF!</definedName>
    <definedName name="ㄱCS460" localSheetId="1">#REF!</definedName>
    <definedName name="ㄱCS460" localSheetId="0">#REF!</definedName>
    <definedName name="ㄱCS460">#REF!</definedName>
    <definedName name="ㄱCS460가" localSheetId="1">#REF!</definedName>
    <definedName name="ㄱCS460가" localSheetId="0">#REF!</definedName>
    <definedName name="ㄱCS460가">#REF!</definedName>
    <definedName name="ㄱCS590" localSheetId="1">#REF!</definedName>
    <definedName name="ㄱCS590" localSheetId="0">#REF!</definedName>
    <definedName name="ㄱCS590">#REF!</definedName>
    <definedName name="ㄱCS590가" localSheetId="1">#REF!</definedName>
    <definedName name="ㄱCS590가" localSheetId="0">#REF!</definedName>
    <definedName name="ㄱCS590가">#REF!</definedName>
    <definedName name="ㄱCS590가변" localSheetId="1">#REF!</definedName>
    <definedName name="ㄱCS590가변" localSheetId="0">#REF!</definedName>
    <definedName name="ㄱCS590가변">#REF!</definedName>
    <definedName name="ㄱㄱㄱ" localSheetId="1">#REF!</definedName>
    <definedName name="ㄱㄱㄱ" localSheetId="0">#REF!</definedName>
    <definedName name="ㄱㄱㄱ">#REF!</definedName>
    <definedName name="ㄱ아니" localSheetId="1">'2018년 인건비(생활관)'!ㄱ아니</definedName>
    <definedName name="ㄱ아니">[0]!ㄱ아니</definedName>
    <definedName name="가S_O" localSheetId="1" hidden="1">{#N/A,#N/A,FALSE,"DAOCM 2차 검토"}</definedName>
    <definedName name="가S_O" hidden="1">{#N/A,#N/A,FALSE,"DAOCM 2차 검토"}</definedName>
    <definedName name="가가" localSheetId="1">'2018년 인건비(생활관)'!가가</definedName>
    <definedName name="가가">[0]!가가</definedName>
    <definedName name="가공10" localSheetId="1">#REF!</definedName>
    <definedName name="가공10" localSheetId="0">#REF!</definedName>
    <definedName name="가공10">#REF!</definedName>
    <definedName name="가공144" localSheetId="1">#REF!</definedName>
    <definedName name="가공144" localSheetId="0">#REF!</definedName>
    <definedName name="가공144">#REF!</definedName>
    <definedName name="가공288" localSheetId="1">#REF!</definedName>
    <definedName name="가공288" localSheetId="0">#REF!</definedName>
    <definedName name="가공288">#REF!</definedName>
    <definedName name="가공30" localSheetId="1">#REF!</definedName>
    <definedName name="가공30" localSheetId="0">#REF!</definedName>
    <definedName name="가공30">#REF!</definedName>
    <definedName name="가공50" localSheetId="1">#REF!</definedName>
    <definedName name="가공50" localSheetId="0">#REF!</definedName>
    <definedName name="가공50">#REF!</definedName>
    <definedName name="가공96" localSheetId="1">#REF!</definedName>
    <definedName name="가공96" localSheetId="0">#REF!</definedName>
    <definedName name="가공96">#REF!</definedName>
    <definedName name="가공포설1" localSheetId="1">#REF!</definedName>
    <definedName name="가공포설1" localSheetId="0">#REF!</definedName>
    <definedName name="가공포설1">#REF!</definedName>
    <definedName name="가공포설A" localSheetId="1">#REF!</definedName>
    <definedName name="가공포설A" localSheetId="0">#REF!</definedName>
    <definedName name="가공포설A">#REF!</definedName>
    <definedName name="가공함체10" localSheetId="1">#REF!</definedName>
    <definedName name="가공함체10" localSheetId="0">#REF!</definedName>
    <definedName name="가공함체10">#REF!</definedName>
    <definedName name="가공함체144" localSheetId="1">#REF!</definedName>
    <definedName name="가공함체144" localSheetId="0">#REF!</definedName>
    <definedName name="가공함체144">#REF!</definedName>
    <definedName name="가공함체288" localSheetId="1">#REF!</definedName>
    <definedName name="가공함체288" localSheetId="0">#REF!</definedName>
    <definedName name="가공함체288">#REF!</definedName>
    <definedName name="가공함체30" localSheetId="1">#REF!</definedName>
    <definedName name="가공함체30" localSheetId="0">#REF!</definedName>
    <definedName name="가공함체30">#REF!</definedName>
    <definedName name="가공함체50" localSheetId="1">#REF!</definedName>
    <definedName name="가공함체50" localSheetId="0">#REF!</definedName>
    <definedName name="가공함체50">#REF!</definedName>
    <definedName name="가공함체96" localSheetId="1">#REF!</definedName>
    <definedName name="가공함체96" localSheetId="0">#REF!</definedName>
    <definedName name="가공함체96">#REF!</definedName>
    <definedName name="가나" localSheetId="1">#REF!</definedName>
    <definedName name="가나" localSheetId="0">#REF!</definedName>
    <definedName name="가나">#REF!</definedName>
    <definedName name="가나다" localSheetId="1">#REF!</definedName>
    <definedName name="가나다" localSheetId="0">#REF!</definedName>
    <definedName name="가나다">#REF!</definedName>
    <definedName name="가대설치" localSheetId="1">#REF!</definedName>
    <definedName name="가대설치" localSheetId="0">#REF!</definedName>
    <definedName name="가대설치">#REF!</definedName>
    <definedName name="가대철거재설치" localSheetId="1">#REF!</definedName>
    <definedName name="가대철거재설치" localSheetId="0">#REF!</definedName>
    <definedName name="가대철거재설치">#REF!</definedName>
    <definedName name="가설공사비" localSheetId="1">#REF!</definedName>
    <definedName name="가설공사비" localSheetId="0">#REF!</definedName>
    <definedName name="가설공사비">#REF!</definedName>
    <definedName name="가설비" localSheetId="1">#REF!</definedName>
    <definedName name="가설비" localSheetId="0">#REF!</definedName>
    <definedName name="가설비">#REF!</definedName>
    <definedName name="가설사무소" localSheetId="1">#REF!</definedName>
    <definedName name="가설사무소" localSheetId="0">#REF!</definedName>
    <definedName name="가설사무소">#REF!</definedName>
    <definedName name="가설사무소재료비" localSheetId="1">#REF!</definedName>
    <definedName name="가설사무소재료비" localSheetId="0">#REF!</definedName>
    <definedName name="가설사무소재료비">#REF!</definedName>
    <definedName name="가설사무소품" localSheetId="1">#REF!</definedName>
    <definedName name="가설사무소품" localSheetId="0">#REF!</definedName>
    <definedName name="가설사무소품">#REF!</definedName>
    <definedName name="가설창고" localSheetId="1">#REF!</definedName>
    <definedName name="가설창고" localSheetId="0">#REF!</definedName>
    <definedName name="가설창고">#REF!</definedName>
    <definedName name="가설창고품" localSheetId="1">#REF!</definedName>
    <definedName name="가설창고품" localSheetId="0">#REF!</definedName>
    <definedName name="가설창고품">#REF!</definedName>
    <definedName name="가아" localSheetId="1" hidden="1">[33]수량산출!#REF!</definedName>
    <definedName name="가아" localSheetId="0" hidden="1">[33]수량산출!#REF!</definedName>
    <definedName name="가아" hidden="1">[33]수량산출!#REF!</definedName>
    <definedName name="가입" localSheetId="1">#REF!</definedName>
    <definedName name="가입" localSheetId="0">#REF!</definedName>
    <definedName name="가입">#REF!</definedName>
    <definedName name="가입자" localSheetId="1">#REF!</definedName>
    <definedName name="가입자" localSheetId="0">#REF!</definedName>
    <definedName name="가입자">#REF!</definedName>
    <definedName name="간노" localSheetId="1">#REF!</definedName>
    <definedName name="간노" localSheetId="0">#REF!</definedName>
    <definedName name="간노">#REF!</definedName>
    <definedName name="간노_1" localSheetId="1">#REF!</definedName>
    <definedName name="간노_1" localSheetId="0">#REF!</definedName>
    <definedName name="간노_1">#REF!</definedName>
    <definedName name="간노1" localSheetId="1">#REF!</definedName>
    <definedName name="간노1" localSheetId="0">#REF!</definedName>
    <definedName name="간노1">#REF!</definedName>
    <definedName name="간노2" localSheetId="1">#REF!</definedName>
    <definedName name="간노2" localSheetId="0">#REF!</definedName>
    <definedName name="간노2">#REF!</definedName>
    <definedName name="간노변경" localSheetId="1">#REF!</definedName>
    <definedName name="간노변경" localSheetId="0">#REF!</definedName>
    <definedName name="간노변경">#REF!</definedName>
    <definedName name="간접" localSheetId="1">#REF!</definedName>
    <definedName name="간접" localSheetId="0">#REF!</definedName>
    <definedName name="간접">#REF!</definedName>
    <definedName name="간접노무" localSheetId="1">#REF!</definedName>
    <definedName name="간접노무" localSheetId="0">#REF!</definedName>
    <definedName name="간접노무">#REF!</definedName>
    <definedName name="간접노무1" localSheetId="1">#REF!</definedName>
    <definedName name="간접노무1" localSheetId="0">#REF!</definedName>
    <definedName name="간접노무1">#REF!</definedName>
    <definedName name="간접노무2" localSheetId="1">#REF!</definedName>
    <definedName name="간접노무2" localSheetId="0">#REF!</definedName>
    <definedName name="간접노무2">#REF!</definedName>
    <definedName name="간접노무3" localSheetId="1">#REF!</definedName>
    <definedName name="간접노무3" localSheetId="0">#REF!</definedName>
    <definedName name="간접노무3">#REF!</definedName>
    <definedName name="간접노무비" localSheetId="1">#REF!</definedName>
    <definedName name="간접노무비" localSheetId="0">#REF!</definedName>
    <definedName name="간접노무비">#REF!</definedName>
    <definedName name="간접노무비2" localSheetId="1">#REF!</definedName>
    <definedName name="간접노무비2" localSheetId="0">#REF!</definedName>
    <definedName name="간접노무비2">#REF!</definedName>
    <definedName name="간접노무비3" localSheetId="1">#REF!</definedName>
    <definedName name="간접노무비3" localSheetId="0">#REF!</definedName>
    <definedName name="간접노무비3">#REF!</definedName>
    <definedName name="간접노무비4" localSheetId="1">#REF!</definedName>
    <definedName name="간접노무비4" localSheetId="0">#REF!</definedName>
    <definedName name="간접노무비4">#REF!</definedName>
    <definedName name="간접노무비계" localSheetId="1">#REF!</definedName>
    <definedName name="간접노무비계" localSheetId="0">#REF!</definedName>
    <definedName name="간접노무비계">#REF!</definedName>
    <definedName name="간접노무비율" localSheetId="1">#REF!</definedName>
    <definedName name="간접노무비율" localSheetId="0">#REF!</definedName>
    <definedName name="간접노무비율">#REF!</definedName>
    <definedName name="간접재료비" localSheetId="1">#REF!</definedName>
    <definedName name="간접재료비" localSheetId="0">#REF!</definedName>
    <definedName name="간접재료비">#REF!</definedName>
    <definedName name="감시장치후배치도" localSheetId="1" hidden="1">{#N/A,#N/A,FALSE,"회선임차현황"}</definedName>
    <definedName name="감시장치후배치도" hidden="1">{#N/A,#N/A,FALSE,"회선임차현황"}</definedName>
    <definedName name="갑지" localSheetId="1">#REF!</definedName>
    <definedName name="갑지" localSheetId="0">#REF!</definedName>
    <definedName name="갑지">#REF!</definedName>
    <definedName name="강" localSheetId="1">'2018년 인건비(생활관)'!강</definedName>
    <definedName name="강">[0]!강</definedName>
    <definedName name="강곤" localSheetId="1">#REF!</definedName>
    <definedName name="강곤" localSheetId="0">#REF!</definedName>
    <definedName name="강곤">#REF!</definedName>
    <definedName name="강관80MM" localSheetId="1">#REF!</definedName>
    <definedName name="강관80MM" localSheetId="0">#REF!</definedName>
    <definedName name="강관80MM">#REF!</definedName>
    <definedName name="강관A" localSheetId="1">#REF!</definedName>
    <definedName name="강관A" localSheetId="0">#REF!</definedName>
    <definedName name="강관A">#REF!</definedName>
    <definedName name="강관건주1" localSheetId="1">#REF!</definedName>
    <definedName name="강관건주1" localSheetId="0">#REF!</definedName>
    <definedName name="강관건주1">#REF!</definedName>
    <definedName name="강관건주A" localSheetId="1">#REF!</definedName>
    <definedName name="강관건주A" localSheetId="0">#REF!</definedName>
    <definedName name="강관건주A">#REF!</definedName>
    <definedName name="강관비계" localSheetId="1">#REF!</definedName>
    <definedName name="강관비계" localSheetId="0">#REF!</definedName>
    <definedName name="강관비계">#REF!</definedName>
    <definedName name="강관비계경비" localSheetId="1">#REF!</definedName>
    <definedName name="강관비계경비" localSheetId="0">#REF!</definedName>
    <definedName name="강관비계경비">#REF!</definedName>
    <definedName name="강관시설1" localSheetId="1">#REF!</definedName>
    <definedName name="강관시설1" localSheetId="0">#REF!</definedName>
    <definedName name="강관시설1">#REF!</definedName>
    <definedName name="강관시설A" localSheetId="1">#REF!</definedName>
    <definedName name="강관시설A" localSheetId="0">#REF!</definedName>
    <definedName name="강관시설A">#REF!</definedName>
    <definedName name="강관잡재료" localSheetId="1">#REF!</definedName>
    <definedName name="강관잡재료" localSheetId="0">#REF!</definedName>
    <definedName name="강관잡재료">#REF!</definedName>
    <definedName name="강관주1" localSheetId="1">#REF!</definedName>
    <definedName name="강관주1" localSheetId="0">#REF!</definedName>
    <definedName name="강관주1">#REF!</definedName>
    <definedName name="강관주A" localSheetId="1">#REF!</definedName>
    <definedName name="강관주A" localSheetId="0">#REF!</definedName>
    <definedName name="강관주A">#REF!</definedName>
    <definedName name="강아지" localSheetId="1">#REF!</definedName>
    <definedName name="강아지" localSheetId="0">#REF!</definedName>
    <definedName name="강아지">#REF!</definedName>
    <definedName name="강연선1" localSheetId="1">#REF!</definedName>
    <definedName name="강연선1" localSheetId="0">#REF!</definedName>
    <definedName name="강연선1">#REF!</definedName>
    <definedName name="강연선A" localSheetId="1">#REF!</definedName>
    <definedName name="강연선A" localSheetId="0">#REF!</definedName>
    <definedName name="강연선A">#REF!</definedName>
    <definedName name="강재" localSheetId="1">#REF!</definedName>
    <definedName name="강재" localSheetId="0">#REF!</definedName>
    <definedName name="강재">#REF!</definedName>
    <definedName name="강재시설" localSheetId="1">#REF!</definedName>
    <definedName name="강재시설" localSheetId="0">#REF!</definedName>
    <definedName name="강재시설">#REF!</definedName>
    <definedName name="강재포설" localSheetId="1">#REF!</definedName>
    <definedName name="강재포설" localSheetId="0">#REF!</definedName>
    <definedName name="강재포설">#REF!</definedName>
    <definedName name="강제간선A" localSheetId="1">#REF!</definedName>
    <definedName name="강제간선A" localSheetId="0">#REF!</definedName>
    <definedName name="강제간선A">#REF!</definedName>
    <definedName name="강제간선시설" localSheetId="1">#REF!</definedName>
    <definedName name="강제간선시설" localSheetId="0">#REF!</definedName>
    <definedName name="강제간선시설">#REF!</definedName>
    <definedName name="강제전선관" localSheetId="1">#REF!</definedName>
    <definedName name="강제전선관" localSheetId="0">#REF!</definedName>
    <definedName name="강제전선관">#REF!</definedName>
    <definedName name="강제전선관부속품" localSheetId="1">#REF!</definedName>
    <definedName name="강제전선관부속품" localSheetId="0">#REF!</definedName>
    <definedName name="강제전선관부속품">#REF!</definedName>
    <definedName name="강제전선관시설" localSheetId="1">#REF!</definedName>
    <definedName name="강제전선관시설" localSheetId="0">#REF!</definedName>
    <definedName name="강제전선관시설">#REF!</definedName>
    <definedName name="개국" localSheetId="1" hidden="1">{"'5국공정'!$A$1:$E$128"}</definedName>
    <definedName name="개국" hidden="1">{"'5국공정'!$A$1:$E$128"}</definedName>
    <definedName name="개통시험1" localSheetId="1">#REF!</definedName>
    <definedName name="개통시험1" localSheetId="0">#REF!</definedName>
    <definedName name="개통시험1">#REF!</definedName>
    <definedName name="개통시험2" localSheetId="1">#REF!</definedName>
    <definedName name="개통시험2" localSheetId="0">#REF!</definedName>
    <definedName name="개통시험2">#REF!</definedName>
    <definedName name="개통시험3" localSheetId="1">#REF!</definedName>
    <definedName name="개통시험3" localSheetId="0">#REF!</definedName>
    <definedName name="개통시험3">#REF!</definedName>
    <definedName name="개통시험비" localSheetId="1">#REF!</definedName>
    <definedName name="개통시험비" localSheetId="0">#REF!</definedName>
    <definedName name="개통시험비">#REF!</definedName>
    <definedName name="거리" localSheetId="1">#REF!</definedName>
    <definedName name="거리" localSheetId="0">#REF!</definedName>
    <definedName name="거리">#REF!</definedName>
    <definedName name="거리철" localSheetId="1">#REF!</definedName>
    <definedName name="거리철" localSheetId="0">#REF!</definedName>
    <definedName name="거리철">#REF!</definedName>
    <definedName name="거제시청">"Chart 63"</definedName>
    <definedName name="거푸집설치" localSheetId="1">#REF!</definedName>
    <definedName name="거푸집설치" localSheetId="0">#REF!</definedName>
    <definedName name="거푸집설치">#REF!</definedName>
    <definedName name="거ㅏ" hidden="1">[34]수량산출!$A$3:$H$8539</definedName>
    <definedName name="건가정산" localSheetId="1">#REF!</definedName>
    <definedName name="건가정산" localSheetId="0">#REF!</definedName>
    <definedName name="건가정산">#REF!</definedName>
    <definedName name="건강보험료" localSheetId="1">#REF!</definedName>
    <definedName name="건강보험료" localSheetId="0">#REF!</definedName>
    <definedName name="건강보험료">#REF!</definedName>
    <definedName name="건산" localSheetId="1">#REF!</definedName>
    <definedName name="건산" localSheetId="0">#REF!</definedName>
    <definedName name="건산">#REF!</definedName>
    <definedName name="건접노무비4" localSheetId="1">#REF!</definedName>
    <definedName name="건접노무비4" localSheetId="0">#REF!</definedName>
    <definedName name="건접노무비4">#REF!</definedName>
    <definedName name="건주1" localSheetId="1">#REF!</definedName>
    <definedName name="건주1" localSheetId="0">#REF!</definedName>
    <definedName name="건주1">#REF!</definedName>
    <definedName name="건주2" localSheetId="1">#REF!</definedName>
    <definedName name="건주2" localSheetId="0">#REF!</definedName>
    <definedName name="건주2">#REF!</definedName>
    <definedName name="건축목공" localSheetId="1">#REF!</definedName>
    <definedName name="건축목공" localSheetId="0">#REF!</definedName>
    <definedName name="건축목공">#REF!</definedName>
    <definedName name="검사간접노무비" localSheetId="1">#REF!</definedName>
    <definedName name="검사간접노무비" localSheetId="0">#REF!</definedName>
    <definedName name="검사간접노무비">#REF!</definedName>
    <definedName name="검사경비" localSheetId="1">#REF!</definedName>
    <definedName name="검사경비" localSheetId="0">#REF!</definedName>
    <definedName name="검사경비">#REF!</definedName>
    <definedName name="검사노무비" localSheetId="1">#REF!</definedName>
    <definedName name="검사노무비" localSheetId="0">#REF!</definedName>
    <definedName name="검사노무비">#REF!</definedName>
    <definedName name="검사도급경비" localSheetId="1">#REF!</definedName>
    <definedName name="검사도급경비" localSheetId="0">#REF!</definedName>
    <definedName name="검사도급경비">#REF!</definedName>
    <definedName name="검사사급경비" localSheetId="1">#REF!</definedName>
    <definedName name="검사사급경비" localSheetId="0">#REF!</definedName>
    <definedName name="검사사급경비">#REF!</definedName>
    <definedName name="검사이윤" localSheetId="1">#REF!</definedName>
    <definedName name="검사이윤" localSheetId="0">#REF!</definedName>
    <definedName name="검사이윤">#REF!</definedName>
    <definedName name="검사일" localSheetId="1">#REF!</definedName>
    <definedName name="검사일" localSheetId="0">#REF!</definedName>
    <definedName name="검사일">#REF!</definedName>
    <definedName name="검사일반관리비" localSheetId="1">#REF!</definedName>
    <definedName name="검사일반관리비" localSheetId="0">#REF!</definedName>
    <definedName name="검사일반관리비">#REF!</definedName>
    <definedName name="검사자" localSheetId="1">#REF!</definedName>
    <definedName name="검사자" localSheetId="0">#REF!</definedName>
    <definedName name="검사자">#REF!</definedName>
    <definedName name="검사재료비" localSheetId="1">#REF!</definedName>
    <definedName name="검사재료비" localSheetId="0">#REF!</definedName>
    <definedName name="검사재료비">#REF!</definedName>
    <definedName name="검사직접노무비" localSheetId="1">#REF!</definedName>
    <definedName name="검사직접노무비" localSheetId="0">#REF!</definedName>
    <definedName name="검사직접노무비">#REF!</definedName>
    <definedName name="검토용1" localSheetId="1">#REF!</definedName>
    <definedName name="검토용1" localSheetId="0">#REF!</definedName>
    <definedName name="검토용1">#REF!</definedName>
    <definedName name="게" localSheetId="1" hidden="1">{#N/A,#N/A,TRUE,"토적및재료집계";#N/A,#N/A,TRUE,"토적및재료집계";#N/A,#N/A,TRUE,"단위량"}</definedName>
    <definedName name="게" hidden="1">{#N/A,#N/A,TRUE,"토적및재료집계";#N/A,#N/A,TRUE,"토적및재료집계";#N/A,#N/A,TRUE,"단위량"}</definedName>
    <definedName name="견1" localSheetId="1">#REF!</definedName>
    <definedName name="견1" localSheetId="0">#REF!</definedName>
    <definedName name="견1">#REF!</definedName>
    <definedName name="견2" localSheetId="1">#REF!</definedName>
    <definedName name="견2" localSheetId="0">#REF!</definedName>
    <definedName name="견2">#REF!</definedName>
    <definedName name="견월악_성판악" localSheetId="1">#REF!</definedName>
    <definedName name="견월악_성판악" localSheetId="0">#REF!</definedName>
    <definedName name="견월악_성판악">#REF!</definedName>
    <definedName name="견인선A" localSheetId="1">#REF!</definedName>
    <definedName name="견인선A" localSheetId="0">#REF!</definedName>
    <definedName name="견인선A">#REF!</definedName>
    <definedName name="견인선시설1" localSheetId="1">#REF!</definedName>
    <definedName name="견인선시설1" localSheetId="0">#REF!</definedName>
    <definedName name="견인선시설1">#REF!</definedName>
    <definedName name="견인선시설A" localSheetId="1">#REF!</definedName>
    <definedName name="견인선시설A" localSheetId="0">#REF!</definedName>
    <definedName name="견인선시설A">#REF!</definedName>
    <definedName name="견인선포설" localSheetId="1">#REF!</definedName>
    <definedName name="견인선포설" localSheetId="0">#REF!</definedName>
    <definedName name="견인선포설">#REF!</definedName>
    <definedName name="견적" hidden="1">[35]내역서1999.8최종!$A$1:$A$2438</definedName>
    <definedName name="경" localSheetId="1">'2018년 인건비(생활관)'!경</definedName>
    <definedName name="경">[0]!경</definedName>
    <definedName name="경도급" localSheetId="1">#REF!</definedName>
    <definedName name="경도급" localSheetId="0">#REF!</definedName>
    <definedName name="경도급">#REF!</definedName>
    <definedName name="경비" localSheetId="1">#REF!</definedName>
    <definedName name="경비" localSheetId="0">#REF!</definedName>
    <definedName name="경비">#REF!</definedName>
    <definedName name="경비_1" localSheetId="1">#REF!</definedName>
    <definedName name="경비_1" localSheetId="0">#REF!</definedName>
    <definedName name="경비_1">#REF!</definedName>
    <definedName name="경비1" localSheetId="1">#REF!</definedName>
    <definedName name="경비1" localSheetId="0">#REF!</definedName>
    <definedName name="경비1">#REF!</definedName>
    <definedName name="경비2" localSheetId="1">#REF!</definedName>
    <definedName name="경비2" localSheetId="0">#REF!</definedName>
    <definedName name="경비2">#REF!</definedName>
    <definedName name="경비3" localSheetId="1">#REF!</definedName>
    <definedName name="경비3" localSheetId="0">#REF!</definedName>
    <definedName name="경비3">#REF!</definedName>
    <definedName name="경비4" localSheetId="1">#REF!</definedName>
    <definedName name="경비4" localSheetId="0">#REF!</definedName>
    <definedName name="경비4">#REF!</definedName>
    <definedName name="경비5" localSheetId="1">#REF!</definedName>
    <definedName name="경비5" localSheetId="0">#REF!</definedName>
    <definedName name="경비5">#REF!</definedName>
    <definedName name="경비6" localSheetId="1">#REF!</definedName>
    <definedName name="경비6" localSheetId="0">#REF!</definedName>
    <definedName name="경비6">#REF!</definedName>
    <definedName name="경비7" localSheetId="1">#REF!</definedName>
    <definedName name="경비7" localSheetId="0">#REF!</definedName>
    <definedName name="경비7">#REF!</definedName>
    <definedName name="경비8" localSheetId="1">#REF!</definedName>
    <definedName name="경비8" localSheetId="0">#REF!</definedName>
    <definedName name="경비8">#REF!</definedName>
    <definedName name="경비계" localSheetId="1">#REF!</definedName>
    <definedName name="경비계" localSheetId="0">#REF!</definedName>
    <definedName name="경비계">#REF!</definedName>
    <definedName name="경비변경" localSheetId="1">#REF!</definedName>
    <definedName name="경비변경" localSheetId="0">#REF!</definedName>
    <definedName name="경비변경">#REF!</definedName>
    <definedName name="경비정산" localSheetId="1">#REF!</definedName>
    <definedName name="경비정산" localSheetId="0">#REF!</definedName>
    <definedName name="경비정산">#REF!</definedName>
    <definedName name="경비합" localSheetId="1">#REF!</definedName>
    <definedName name="경비합" localSheetId="0">#REF!</definedName>
    <definedName name="경비합">#REF!</definedName>
    <definedName name="경비합계" localSheetId="1">#REF!</definedName>
    <definedName name="경비합계" localSheetId="0">#REF!</definedName>
    <definedName name="경비합계">#REF!</definedName>
    <definedName name="경비합계_1" localSheetId="1">#REF!</definedName>
    <definedName name="경비합계_1" localSheetId="0">#REF!</definedName>
    <definedName name="경비합계_1">#REF!</definedName>
    <definedName name="경비합계_2" localSheetId="1">#REF!</definedName>
    <definedName name="경비합계_2" localSheetId="0">#REF!</definedName>
    <definedName name="경비합계_2">#REF!</definedName>
    <definedName name="경완금시설" localSheetId="1">#REF!</definedName>
    <definedName name="경완금시설" localSheetId="0">#REF!</definedName>
    <definedName name="경완금시설">#REF!</definedName>
    <definedName name="경유" localSheetId="1">#REF!</definedName>
    <definedName name="경유" localSheetId="0">#REF!</definedName>
    <definedName name="경유">#REF!</definedName>
    <definedName name="경이" localSheetId="1">'2018년 인건비(생활관)'!경이</definedName>
    <definedName name="경이">[0]!경이</definedName>
    <definedName name="경회사" localSheetId="1">#REF!</definedName>
    <definedName name="경회사" localSheetId="0">#REF!</definedName>
    <definedName name="경회사">#REF!</definedName>
    <definedName name="계산" localSheetId="1">#REF!</definedName>
    <definedName name="계산" localSheetId="0">#REF!</definedName>
    <definedName name="계산">#REF!</definedName>
    <definedName name="계산차량대수" localSheetId="1">#REF!</definedName>
    <definedName name="계산차량대수" localSheetId="0">#REF!</definedName>
    <definedName name="계산차량대수">#REF!</definedName>
    <definedName name="계약" localSheetId="1">#REF!</definedName>
    <definedName name="계약" localSheetId="0">#REF!</definedName>
    <definedName name="계약">#REF!</definedName>
    <definedName name="계약검토" localSheetId="1">#REF!</definedName>
    <definedName name="계약검토" localSheetId="0">#REF!</definedName>
    <definedName name="계약검토">#REF!</definedName>
    <definedName name="계약번호" localSheetId="1">#REF!</definedName>
    <definedName name="계약번호" localSheetId="0">#REF!</definedName>
    <definedName name="계약번호">#REF!</definedName>
    <definedName name="계약이윤" localSheetId="1">#REF!</definedName>
    <definedName name="계약이윤" localSheetId="0">#REF!</definedName>
    <definedName name="계약이윤">#REF!</definedName>
    <definedName name="계약자" localSheetId="1">#REF!</definedName>
    <definedName name="계약자" localSheetId="0">#REF!</definedName>
    <definedName name="계약자">#REF!</definedName>
    <definedName name="계약준공" localSheetId="1">#REF!</definedName>
    <definedName name="계약준공" localSheetId="0">#REF!</definedName>
    <definedName name="계약준공">#REF!</definedName>
    <definedName name="계정과목" localSheetId="1">#REF!</definedName>
    <definedName name="계정과목" localSheetId="0">#REF!</definedName>
    <definedName name="계정과목">#REF!</definedName>
    <definedName name="고" localSheetId="1">#REF!</definedName>
    <definedName name="고" localSheetId="0">#REF!</definedName>
    <definedName name="고">#REF!</definedName>
    <definedName name="고급기술자" localSheetId="1">#REF!</definedName>
    <definedName name="고급기술자" localSheetId="0">#REF!</definedName>
    <definedName name="고급기술자">#REF!</definedName>
    <definedName name="고압" localSheetId="1">#REF!</definedName>
    <definedName name="고압" localSheetId="0">#REF!</definedName>
    <definedName name="고압">#REF!</definedName>
    <definedName name="고압케이블공" localSheetId="1">#REF!</definedName>
    <definedName name="고압케이블공" localSheetId="0">#REF!</definedName>
    <definedName name="고압케이블공">#REF!</definedName>
    <definedName name="고압케이블전공" localSheetId="1">#REF!</definedName>
    <definedName name="고압케이블전공" localSheetId="0">#REF!</definedName>
    <definedName name="고압케이블전공">#REF!</definedName>
    <definedName name="고용" localSheetId="1">#REF!</definedName>
    <definedName name="고용" localSheetId="0">#REF!</definedName>
    <definedName name="고용">#REF!</definedName>
    <definedName name="고용1" localSheetId="1">#REF!</definedName>
    <definedName name="고용1" localSheetId="0">#REF!</definedName>
    <definedName name="고용1">#REF!</definedName>
    <definedName name="고용2" localSheetId="1">#REF!</definedName>
    <definedName name="고용2" localSheetId="0">#REF!</definedName>
    <definedName name="고용2">#REF!</definedName>
    <definedName name="고용보험료" localSheetId="1">#REF!</definedName>
    <definedName name="고용보험료" localSheetId="0">#REF!</definedName>
    <definedName name="고용보험료">#REF!</definedName>
    <definedName name="고용보험료2" localSheetId="1">#REF!</definedName>
    <definedName name="고용보험료2" localSheetId="0">#REF!</definedName>
    <definedName name="고용보험료2">#REF!</definedName>
    <definedName name="고주파케이블" localSheetId="1">#REF!</definedName>
    <definedName name="고주파케이블" localSheetId="0">#REF!</definedName>
    <definedName name="고주파케이블">#REF!</definedName>
    <definedName name="고주파케이블12M" localSheetId="1">#REF!</definedName>
    <definedName name="고주파케이블12M" localSheetId="0">#REF!</definedName>
    <definedName name="고주파케이블12M">#REF!</definedName>
    <definedName name="고창" localSheetId="1" hidden="1">{#N/A,#N/A,FALSE,"회선임차현황"}</definedName>
    <definedName name="고창" hidden="1">{#N/A,#N/A,FALSE,"회선임차현황"}</definedName>
    <definedName name="고창배치도" localSheetId="1" hidden="1">{#N/A,#N/A,FALSE,"회선임차현황"}</definedName>
    <definedName name="고창배치도" hidden="1">{#N/A,#N/A,FALSE,"회선임차현황"}</definedName>
    <definedName name="곡관" localSheetId="1">#REF!</definedName>
    <definedName name="곡관" localSheetId="0">#REF!</definedName>
    <definedName name="곡관">#REF!</definedName>
    <definedName name="공가" localSheetId="1">'2018년 인건비(생활관)'!공가</definedName>
    <definedName name="공가">[0]!공가</definedName>
    <definedName name="공가원가VMS\" localSheetId="1" hidden="1">{#N/A,#N/A,TRUE,"토적및재료집계";#N/A,#N/A,TRUE,"토적및재료집계";#N/A,#N/A,TRUE,"단위량"}</definedName>
    <definedName name="공가원가VMS\" hidden="1">{#N/A,#N/A,TRUE,"토적및재료집계";#N/A,#N/A,TRUE,"토적및재료집계";#N/A,#N/A,TRUE,"단위량"}</definedName>
    <definedName name="공구" localSheetId="1">#REF!</definedName>
    <definedName name="공구" localSheetId="0">#REF!</definedName>
    <definedName name="공구">#REF!</definedName>
    <definedName name="공구1" localSheetId="1">#REF!</definedName>
    <definedName name="공구1" localSheetId="0">#REF!</definedName>
    <definedName name="공구1">#REF!</definedName>
    <definedName name="공구2" localSheetId="1">#REF!</definedName>
    <definedName name="공구2" localSheetId="0">#REF!</definedName>
    <definedName name="공구2">#REF!</definedName>
    <definedName name="공구및예비품" localSheetId="1">#REF!</definedName>
    <definedName name="공구및예비품" localSheetId="0">#REF!</definedName>
    <definedName name="공구및예비품">#REF!</definedName>
    <definedName name="공구손료" localSheetId="1">#REF!</definedName>
    <definedName name="공구손료" localSheetId="0">#REF!</definedName>
    <definedName name="공구손료">#REF!</definedName>
    <definedName name="공급" localSheetId="1">#REF!</definedName>
    <definedName name="공급" localSheetId="0">#REF!</definedName>
    <definedName name="공급">#REF!</definedName>
    <definedName name="공급가액" localSheetId="1">#REF!</definedName>
    <definedName name="공급가액" localSheetId="0">#REF!</definedName>
    <definedName name="공급가액">#REF!</definedName>
    <definedName name="공급가액2" localSheetId="1">#REF!</definedName>
    <definedName name="공급가액2" localSheetId="0">#REF!</definedName>
    <definedName name="공급가액2">#REF!</definedName>
    <definedName name="공급가액4" localSheetId="1">#REF!</definedName>
    <definedName name="공급가액4" localSheetId="0">#REF!</definedName>
    <definedName name="공급가액4">#REF!</definedName>
    <definedName name="공내역서" localSheetId="1">'2018년 인건비(생활관)'!공내역서</definedName>
    <definedName name="공내역서">[0]!공내역서</definedName>
    <definedName name="공내역서1" localSheetId="1">'2018년 인건비(생활관)'!공내역서1</definedName>
    <definedName name="공내역서1">[0]!공내역서1</definedName>
    <definedName name="공량" localSheetId="1">#REF!</definedName>
    <definedName name="공량" localSheetId="0">#REF!</definedName>
    <definedName name="공량">#REF!</definedName>
    <definedName name="공사" localSheetId="1">#REF!</definedName>
    <definedName name="공사" localSheetId="0">#REF!</definedName>
    <definedName name="공사">#REF!</definedName>
    <definedName name="공사1" localSheetId="1">#REF!</definedName>
    <definedName name="공사1" localSheetId="0">#REF!</definedName>
    <definedName name="공사1">#REF!</definedName>
    <definedName name="공사2" localSheetId="1">#REF!</definedName>
    <definedName name="공사2" localSheetId="0">#REF!</definedName>
    <definedName name="공사2">#REF!</definedName>
    <definedName name="공사감독자" localSheetId="1">#REF!</definedName>
    <definedName name="공사감독자" localSheetId="0">#REF!</definedName>
    <definedName name="공사감독자">#REF!</definedName>
    <definedName name="공사계획서" localSheetId="1">#REF!</definedName>
    <definedName name="공사계획서" localSheetId="0">#REF!</definedName>
    <definedName name="공사계획서">#REF!</definedName>
    <definedName name="공사구간" localSheetId="1">#REF!</definedName>
    <definedName name="공사구간" localSheetId="0">#REF!</definedName>
    <definedName name="공사구간">#REF!</definedName>
    <definedName name="공사비" localSheetId="1">#REF!</definedName>
    <definedName name="공사비" localSheetId="0">#REF!</definedName>
    <definedName name="공사비">#REF!</definedName>
    <definedName name="공사비계" localSheetId="1">#REF!</definedName>
    <definedName name="공사비계" localSheetId="0">#REF!</definedName>
    <definedName name="공사비계">#REF!</definedName>
    <definedName name="공사인수자" localSheetId="1">#REF!</definedName>
    <definedName name="공사인수자" localSheetId="0">#REF!</definedName>
    <definedName name="공사인수자">#REF!</definedName>
    <definedName name="공사책임자" localSheetId="1">#REF!</definedName>
    <definedName name="공사책임자" localSheetId="0">#REF!</definedName>
    <definedName name="공사책임자">#REF!</definedName>
    <definedName name="공압축3.5간재">'[36]기계경비(시간당)'!$H$248</definedName>
    <definedName name="공압축3.5노무">'[36]기계경비(시간당)'!$H$244</definedName>
    <definedName name="공압축3.5노무야간">'[36]기계경비(시간당)'!$H$245</definedName>
    <definedName name="공압축3.5손료">'[36]기계경비(시간당)'!$H$243</definedName>
    <definedName name="공압축7.1간재">'[36]기계경비(시간당)'!$H$256</definedName>
    <definedName name="공압축7.1노무">'[36]기계경비(시간당)'!$H$252</definedName>
    <definedName name="공압축7.1노무야간">'[36]기계경비(시간당)'!$H$253</definedName>
    <definedName name="공압축7.1손료">'[36]기계경비(시간당)'!$H$251</definedName>
    <definedName name="공정" localSheetId="1">#REF!</definedName>
    <definedName name="공정" localSheetId="0">#REF!</definedName>
    <definedName name="공정">#REF!</definedName>
    <definedName name="공정집계준공" localSheetId="1" hidden="1">#REF!</definedName>
    <definedName name="공정집계준공" localSheetId="0" hidden="1">#REF!</definedName>
    <definedName name="공정집계준공" hidden="1">#REF!</definedName>
    <definedName name="공정집계표1" localSheetId="1" hidden="1">#REF!</definedName>
    <definedName name="공정집계표1" localSheetId="0" hidden="1">#REF!</definedName>
    <definedName name="공정집계표1" hidden="1">#REF!</definedName>
    <definedName name="공정집계표1111" localSheetId="1" hidden="1">#REF!</definedName>
    <definedName name="공정집계표1111" localSheetId="0" hidden="1">#REF!</definedName>
    <definedName name="공정집계표1111" hidden="1">#REF!</definedName>
    <definedName name="공정품" localSheetId="1">#REF!</definedName>
    <definedName name="공정품" localSheetId="0">#REF!</definedName>
    <definedName name="공정품">#REF!</definedName>
    <definedName name="공차속도" localSheetId="1">#REF!</definedName>
    <definedName name="공차속도" localSheetId="0">#REF!</definedName>
    <definedName name="공차속도">#REF!</definedName>
    <definedName name="공포" localSheetId="1">#REF!</definedName>
    <definedName name="공포" localSheetId="0">#REF!</definedName>
    <definedName name="공포">#REF!</definedName>
    <definedName name="관급" localSheetId="1">#REF!,#REF!,#REF!</definedName>
    <definedName name="관급" localSheetId="0">#REF!,#REF!,#REF!</definedName>
    <definedName name="관급">#REF!,#REF!,#REF!</definedName>
    <definedName name="관급단가" localSheetId="1">#REF!</definedName>
    <definedName name="관급단가" localSheetId="0">#REF!</definedName>
    <definedName name="관급단가">#REF!</definedName>
    <definedName name="관급자재비" localSheetId="1">#REF!</definedName>
    <definedName name="관급자재비" localSheetId="0">#REF!</definedName>
    <definedName name="관급자재비">#REF!</definedName>
    <definedName name="관로" localSheetId="1">#REF!</definedName>
    <definedName name="관로" localSheetId="0">#REF!</definedName>
    <definedName name="관로">#REF!</definedName>
    <definedName name="관로1" localSheetId="1">#REF!</definedName>
    <definedName name="관로1" localSheetId="0">#REF!</definedName>
    <definedName name="관로1">#REF!</definedName>
    <definedName name="관로2" localSheetId="1">#REF!</definedName>
    <definedName name="관로2" localSheetId="0">#REF!</definedName>
    <definedName name="관로2">#REF!</definedName>
    <definedName name="관로3" localSheetId="1">#REF!</definedName>
    <definedName name="관로3" localSheetId="0">#REF!</definedName>
    <definedName name="관로3">#REF!</definedName>
    <definedName name="관로4" localSheetId="1">#REF!</definedName>
    <definedName name="관로4" localSheetId="0">#REF!</definedName>
    <definedName name="관로4">#REF!</definedName>
    <definedName name="관로A" localSheetId="1">#REF!</definedName>
    <definedName name="관로A" localSheetId="0">#REF!</definedName>
    <definedName name="관로A">#REF!</definedName>
    <definedName name="관로B" localSheetId="1">#REF!</definedName>
    <definedName name="관로B" localSheetId="0">#REF!</definedName>
    <definedName name="관로B">#REF!</definedName>
    <definedName name="관로C" localSheetId="1">#REF!</definedName>
    <definedName name="관로C" localSheetId="0">#REF!</definedName>
    <definedName name="관로C">#REF!</definedName>
    <definedName name="관로D" localSheetId="1">#REF!</definedName>
    <definedName name="관로D" localSheetId="0">#REF!</definedName>
    <definedName name="관로D">#REF!</definedName>
    <definedName name="관로공사A" localSheetId="1">#REF!</definedName>
    <definedName name="관로공사A" localSheetId="0">#REF!</definedName>
    <definedName name="관로공사A">#REF!</definedName>
    <definedName name="관로공사B" localSheetId="1">#REF!</definedName>
    <definedName name="관로공사B" localSheetId="0">#REF!</definedName>
    <definedName name="관로공사B">#REF!</definedName>
    <definedName name="관로공사C" localSheetId="1">#REF!</definedName>
    <definedName name="관로공사C" localSheetId="0">#REF!</definedName>
    <definedName name="관로공사C">#REF!</definedName>
    <definedName name="관로공사D" localSheetId="1">#REF!</definedName>
    <definedName name="관로공사D" localSheetId="0">#REF!</definedName>
    <definedName name="관로공사D">#REF!</definedName>
    <definedName name="관로및기타" localSheetId="1">#REF!</definedName>
    <definedName name="관로및기타" localSheetId="0">#REF!</definedName>
    <definedName name="관로및기타">#REF!</definedName>
    <definedName name="관로부문" localSheetId="1">#REF!</definedName>
    <definedName name="관로부문" localSheetId="0">#REF!</definedName>
    <definedName name="관로부문">#REF!</definedName>
    <definedName name="관로선통" localSheetId="1">#REF!</definedName>
    <definedName name="관로선통" localSheetId="0">#REF!</definedName>
    <definedName name="관로선통">#REF!</definedName>
    <definedName name="관로청소A" localSheetId="1">#REF!</definedName>
    <definedName name="관로청소A" localSheetId="0">#REF!</definedName>
    <definedName name="관로청소A">#REF!</definedName>
    <definedName name="관로포설" localSheetId="1">#REF!</definedName>
    <definedName name="관로포설" localSheetId="0">#REF!</definedName>
    <definedName name="관로포설">#REF!</definedName>
    <definedName name="관로포설1공" localSheetId="1">#REF!</definedName>
    <definedName name="관로포설1공" localSheetId="0">#REF!</definedName>
    <definedName name="관로포설1공">#REF!</definedName>
    <definedName name="관로포설4공" localSheetId="1">#REF!</definedName>
    <definedName name="관로포설4공" localSheetId="0">#REF!</definedName>
    <definedName name="관로포설4공">#REF!</definedName>
    <definedName name="관로포설재" localSheetId="1">#REF!</definedName>
    <definedName name="관로포설재" localSheetId="0">#REF!</definedName>
    <definedName name="관로포설재">#REF!</definedName>
    <definedName name="관리" localSheetId="1">#REF!</definedName>
    <definedName name="관리" localSheetId="0">#REF!</definedName>
    <definedName name="관리">#REF!</definedName>
    <definedName name="관리비" localSheetId="1">[37]설치공사비!#REF!</definedName>
    <definedName name="관리비" localSheetId="0">[37]설치공사비!#REF!</definedName>
    <definedName name="관리비">[37]설치공사비!#REF!</definedName>
    <definedName name="광" localSheetId="1">'2018년 인건비(생활관)'!광</definedName>
    <definedName name="광">[0]!광</definedName>
    <definedName name="광가여울신" localSheetId="1">#REF!</definedName>
    <definedName name="광가여울신" localSheetId="0">#REF!</definedName>
    <definedName name="광가여울신">#REF!</definedName>
    <definedName name="광가여울철" localSheetId="1">#REF!</definedName>
    <definedName name="광가여울철" localSheetId="0">#REF!</definedName>
    <definedName name="광가여울철">#REF!</definedName>
    <definedName name="광가울신" localSheetId="1">#REF!</definedName>
    <definedName name="광가울신" localSheetId="0">#REF!</definedName>
    <definedName name="광가울신">#REF!</definedName>
    <definedName name="광가울철" localSheetId="1">#REF!</definedName>
    <definedName name="광가울철" localSheetId="0">#REF!</definedName>
    <definedName name="광가울철">#REF!</definedName>
    <definedName name="광단국1" localSheetId="1">#REF!</definedName>
    <definedName name="광단국1" localSheetId="0">#REF!</definedName>
    <definedName name="광단국1">#REF!</definedName>
    <definedName name="광단국2" localSheetId="1">#REF!</definedName>
    <definedName name="광단국2" localSheetId="0">#REF!</definedName>
    <definedName name="광단국2">#REF!</definedName>
    <definedName name="광단국3" localSheetId="1">#REF!</definedName>
    <definedName name="광단국3" localSheetId="0">#REF!</definedName>
    <definedName name="광단국3">#REF!</definedName>
    <definedName name="광단국4" localSheetId="1">#REF!</definedName>
    <definedName name="광단국4" localSheetId="0">#REF!</definedName>
    <definedName name="광단국4">#REF!</definedName>
    <definedName name="광단국5" localSheetId="1">#REF!</definedName>
    <definedName name="광단국5" localSheetId="0">#REF!</definedName>
    <definedName name="광단국5">#REF!</definedName>
    <definedName name="광단국6" localSheetId="1">#REF!</definedName>
    <definedName name="광단국6" localSheetId="0">#REF!</definedName>
    <definedName name="광단국6">#REF!</definedName>
    <definedName name="광분배함144" localSheetId="1">#REF!</definedName>
    <definedName name="광분배함144" localSheetId="0">#REF!</definedName>
    <definedName name="광분배함144">#REF!</definedName>
    <definedName name="광분배함288" localSheetId="1">#REF!</definedName>
    <definedName name="광분배함288" localSheetId="0">#REF!</definedName>
    <definedName name="광분배함288">#REF!</definedName>
    <definedName name="광수신감도" localSheetId="1">#REF!</definedName>
    <definedName name="광수신감도" localSheetId="0">#REF!</definedName>
    <definedName name="광수신감도">#REF!</definedName>
    <definedName name="광수신감도A" localSheetId="1">#REF!</definedName>
    <definedName name="광수신감도A" localSheetId="0">#REF!</definedName>
    <definedName name="광수신감도A">#REF!</definedName>
    <definedName name="광아답터2" localSheetId="1">#REF!</definedName>
    <definedName name="광아답터2" localSheetId="0">#REF!</definedName>
    <definedName name="광아답터2">#REF!</definedName>
    <definedName name="광아답터9" localSheetId="1">#REF!</definedName>
    <definedName name="광아답터9" localSheetId="0">#REF!</definedName>
    <definedName name="광아답터9">#REF!</definedName>
    <definedName name="광아답터A" localSheetId="1">#REF!</definedName>
    <definedName name="광아답터A" localSheetId="0">#REF!</definedName>
    <definedName name="광아답터A">#REF!</definedName>
    <definedName name="광외피접속" localSheetId="1">#REF!</definedName>
    <definedName name="광외피접속" localSheetId="0">#REF!</definedName>
    <definedName name="광외피접속">#REF!</definedName>
    <definedName name="광원파장" localSheetId="1">#REF!</definedName>
    <definedName name="광원파장" localSheetId="0">#REF!</definedName>
    <definedName name="광원파장">#REF!</definedName>
    <definedName name="광원파장A" localSheetId="1">#REF!</definedName>
    <definedName name="광원파장A" localSheetId="0">#REF!</definedName>
    <definedName name="광원파장A">#REF!</definedName>
    <definedName name="광재활용철거" localSheetId="1">#REF!</definedName>
    <definedName name="광재활용철거" localSheetId="0">#REF!</definedName>
    <definedName name="광재활용철거">#REF!</definedName>
    <definedName name="광전송_1" localSheetId="1">#REF!</definedName>
    <definedName name="광전송_1" localSheetId="0">#REF!</definedName>
    <definedName name="광전송_1">#REF!</definedName>
    <definedName name="광전송_2" localSheetId="1">#REF!</definedName>
    <definedName name="광전송_2" localSheetId="0">#REF!</definedName>
    <definedName name="광전송_2">#REF!</definedName>
    <definedName name="광전송계" localSheetId="1">#REF!</definedName>
    <definedName name="광전송계" localSheetId="0">#REF!</definedName>
    <definedName name="광전송계">#REF!</definedName>
    <definedName name="광전송설치" localSheetId="1">#REF!</definedName>
    <definedName name="광전송설치" localSheetId="0">#REF!</definedName>
    <definedName name="광전송설치">#REF!</definedName>
    <definedName name="광전송장치" localSheetId="1">#REF!</definedName>
    <definedName name="광전송장치" localSheetId="0">#REF!</definedName>
    <definedName name="광전송장치">#REF!</definedName>
    <definedName name="광점퍼코드" localSheetId="1">#REF!</definedName>
    <definedName name="광점퍼코드" localSheetId="0">#REF!</definedName>
    <definedName name="광점퍼코드">#REF!</definedName>
    <definedName name="광점퍼코트3M" localSheetId="1">#REF!</definedName>
    <definedName name="광점퍼코트3M" localSheetId="0">#REF!</definedName>
    <definedName name="광점퍼코트3M">#REF!</definedName>
    <definedName name="광접속10" localSheetId="1">#REF!</definedName>
    <definedName name="광접속10" localSheetId="0">#REF!</definedName>
    <definedName name="광접속10">#REF!</definedName>
    <definedName name="광접속20" localSheetId="1">#REF!</definedName>
    <definedName name="광접속20" localSheetId="0">#REF!</definedName>
    <definedName name="광접속20">#REF!</definedName>
    <definedName name="광주" localSheetId="1">#REF!</definedName>
    <definedName name="광주" localSheetId="0">#REF!</definedName>
    <definedName name="광주">#REF!</definedName>
    <definedName name="광케" localSheetId="1">#REF!</definedName>
    <definedName name="광케" localSheetId="0">#REF!</definedName>
    <definedName name="광케">#REF!</definedName>
    <definedName name="광케이블" localSheetId="1">#REF!</definedName>
    <definedName name="광케이블" localSheetId="0">#REF!</definedName>
    <definedName name="광케이블">#REF!</definedName>
    <definedName name="광케이블_1" localSheetId="1">#REF!</definedName>
    <definedName name="광케이블_1" localSheetId="0">#REF!</definedName>
    <definedName name="광케이블_1">#REF!</definedName>
    <definedName name="광케이블_2" localSheetId="1">#REF!</definedName>
    <definedName name="광케이블_2" localSheetId="0">#REF!</definedName>
    <definedName name="광케이블_2">#REF!</definedName>
    <definedName name="광케이블2열" localSheetId="1">#REF!</definedName>
    <definedName name="광케이블2열" localSheetId="0">#REF!</definedName>
    <definedName name="광케이블2열">#REF!</definedName>
    <definedName name="광케이블3열" localSheetId="1">#REF!</definedName>
    <definedName name="광케이블3열" localSheetId="0">#REF!</definedName>
    <definedName name="광케이블3열">#REF!</definedName>
    <definedName name="광케이블계" localSheetId="1">#REF!</definedName>
    <definedName name="광케이블계" localSheetId="0">#REF!</definedName>
    <definedName name="광케이블계">#REF!</definedName>
    <definedName name="광케이블기사" localSheetId="1">#REF!</definedName>
    <definedName name="광케이블기사" localSheetId="0">#REF!</definedName>
    <definedName name="광케이블기사">#REF!</definedName>
    <definedName name="광케이블성단" localSheetId="1">#REF!</definedName>
    <definedName name="광케이블성단" localSheetId="0">#REF!</definedName>
    <definedName name="광케이블성단">#REF!</definedName>
    <definedName name="광케이블야간할증" localSheetId="1">#REF!</definedName>
    <definedName name="광케이블야간할증" localSheetId="0">#REF!</definedName>
    <definedName name="광케이블야간할증">#REF!</definedName>
    <definedName name="광케이블접속" localSheetId="1">#REF!</definedName>
    <definedName name="광케이블접속" localSheetId="0">#REF!</definedName>
    <definedName name="광케이블접속">#REF!</definedName>
    <definedName name="광케이블접속할증" localSheetId="1">#REF!</definedName>
    <definedName name="광케이블접속할증" localSheetId="0">#REF!</definedName>
    <definedName name="광케이블접속할증">#REF!</definedName>
    <definedName name="광케이블철거" localSheetId="1">#REF!</definedName>
    <definedName name="광케이블철거" localSheetId="0">#REF!</definedName>
    <definedName name="광케이블철거">#REF!</definedName>
    <definedName name="광케이블철거1" localSheetId="1">#REF!</definedName>
    <definedName name="광케이블철거1" localSheetId="0">#REF!</definedName>
    <definedName name="광케이블철거1">#REF!</definedName>
    <definedName name="광케이블철거2" localSheetId="1">#REF!</definedName>
    <definedName name="광케이블철거2" localSheetId="0">#REF!</definedName>
    <definedName name="광케이블철거2">#REF!</definedName>
    <definedName name="광케이블최종시험" localSheetId="1">#REF!</definedName>
    <definedName name="광케이블최종시험" localSheetId="0">#REF!</definedName>
    <definedName name="광케이블최종시험">#REF!</definedName>
    <definedName name="광케이블포설" localSheetId="1">#REF!</definedName>
    <definedName name="광케이블포설" localSheetId="0">#REF!</definedName>
    <definedName name="광케이블포설">#REF!</definedName>
    <definedName name="광케이블포설가공" localSheetId="1">#REF!</definedName>
    <definedName name="광케이블포설가공" localSheetId="0">#REF!</definedName>
    <definedName name="광케이블포설가공">#REF!</definedName>
    <definedName name="광케이블포설관로" localSheetId="1">#REF!</definedName>
    <definedName name="광케이블포설관로" localSheetId="0">#REF!</definedName>
    <definedName name="광케이블포설관로">#REF!</definedName>
    <definedName name="광코드03" localSheetId="1">#REF!</definedName>
    <definedName name="광코드03" localSheetId="0">#REF!</definedName>
    <definedName name="광코드03">#REF!</definedName>
    <definedName name="광코드04" localSheetId="1">#REF!</definedName>
    <definedName name="광코드04" localSheetId="0">#REF!</definedName>
    <definedName name="광코드04">#REF!</definedName>
    <definedName name="광코드10" localSheetId="1">#REF!</definedName>
    <definedName name="광코드10" localSheetId="0">#REF!</definedName>
    <definedName name="광코드10">#REF!</definedName>
    <definedName name="광코드11" localSheetId="1">#REF!</definedName>
    <definedName name="광코드11" localSheetId="0">#REF!</definedName>
    <definedName name="광코드11">#REF!</definedName>
    <definedName name="광코드12" localSheetId="1">#REF!</definedName>
    <definedName name="광코드12" localSheetId="0">#REF!</definedName>
    <definedName name="광코드12">#REF!</definedName>
    <definedName name="광코드14" localSheetId="1">#REF!</definedName>
    <definedName name="광코드14" localSheetId="0">#REF!</definedName>
    <definedName name="광코드14">#REF!</definedName>
    <definedName name="광코드20" localSheetId="1">#REF!</definedName>
    <definedName name="광코드20" localSheetId="0">#REF!</definedName>
    <definedName name="광코드20">#REF!</definedName>
    <definedName name="광코드24" localSheetId="1">#REF!</definedName>
    <definedName name="광코드24" localSheetId="0">#REF!</definedName>
    <definedName name="광코드24">#REF!</definedName>
    <definedName name="광코드32" localSheetId="1">#REF!</definedName>
    <definedName name="광코드32" localSheetId="0">#REF!</definedName>
    <definedName name="광코드32">#REF!</definedName>
    <definedName name="광코드33" localSheetId="1">#REF!</definedName>
    <definedName name="광코드33" localSheetId="0">#REF!</definedName>
    <definedName name="광코드33">#REF!</definedName>
    <definedName name="광코드34" localSheetId="1">#REF!</definedName>
    <definedName name="광코드34" localSheetId="0">#REF!</definedName>
    <definedName name="광코드34">#REF!</definedName>
    <definedName name="광코드44" localSheetId="1">#REF!</definedName>
    <definedName name="광코드44" localSheetId="0">#REF!</definedName>
    <definedName name="광코드44">#REF!</definedName>
    <definedName name="광코드53" localSheetId="1">#REF!</definedName>
    <definedName name="광코드53" localSheetId="0">#REF!</definedName>
    <definedName name="광코드53">#REF!</definedName>
    <definedName name="광코드54" localSheetId="1">#REF!</definedName>
    <definedName name="광코드54" localSheetId="0">#REF!</definedName>
    <definedName name="광코드54">#REF!</definedName>
    <definedName name="광코드61" localSheetId="1">#REF!</definedName>
    <definedName name="광코드61" localSheetId="0">#REF!</definedName>
    <definedName name="광코드61">#REF!</definedName>
    <definedName name="광코드62" localSheetId="1">#REF!</definedName>
    <definedName name="광코드62" localSheetId="0">#REF!</definedName>
    <definedName name="광코드62">#REF!</definedName>
    <definedName name="광코드63" localSheetId="1">#REF!</definedName>
    <definedName name="광코드63" localSheetId="0">#REF!</definedName>
    <definedName name="광코드63">#REF!</definedName>
    <definedName name="광코드64" localSheetId="1">#REF!</definedName>
    <definedName name="광코드64" localSheetId="0">#REF!</definedName>
    <definedName name="광코드64">#REF!</definedName>
    <definedName name="광코드74" localSheetId="1">#REF!</definedName>
    <definedName name="광코드74" localSheetId="0">#REF!</definedName>
    <definedName name="광코드74">#REF!</definedName>
    <definedName name="광코아접속" localSheetId="1">#REF!</definedName>
    <definedName name="광코아접속" localSheetId="0">#REF!</definedName>
    <definedName name="광코아접속">#REF!</definedName>
    <definedName name="광통" localSheetId="1">#REF!</definedName>
    <definedName name="광통" localSheetId="0">#REF!</definedName>
    <definedName name="광통">#REF!</definedName>
    <definedName name="광통신" localSheetId="1">#REF!</definedName>
    <definedName name="광통신" localSheetId="0">#REF!</definedName>
    <definedName name="광통신">#REF!</definedName>
    <definedName name="광통신기사" localSheetId="1">#REF!</definedName>
    <definedName name="광통신기사" localSheetId="0">#REF!</definedName>
    <definedName name="광통신기사">#REF!</definedName>
    <definedName name="광포설가공" localSheetId="1">#REF!</definedName>
    <definedName name="광포설가공" localSheetId="0">#REF!</definedName>
    <definedName name="광포설가공">#REF!</definedName>
    <definedName name="광포설관로" localSheetId="1">#REF!</definedName>
    <definedName name="광포설관로" localSheetId="0">#REF!</definedName>
    <definedName name="광포설관로">#REF!</definedName>
    <definedName name="광피스표" localSheetId="1">'2018년 인건비(생활관)'!광피스표</definedName>
    <definedName name="광피스표">[0]!광피스표</definedName>
    <definedName name="광함체1" localSheetId="1">#REF!</definedName>
    <definedName name="광함체1" localSheetId="0">#REF!</definedName>
    <definedName name="광함체1">#REF!</definedName>
    <definedName name="광함체2" localSheetId="1">#REF!</definedName>
    <definedName name="광함체2" localSheetId="0">#REF!</definedName>
    <definedName name="광함체2">#REF!</definedName>
    <definedName name="교부일" localSheetId="1">#REF!</definedName>
    <definedName name="교부일" localSheetId="0">#REF!</definedName>
    <definedName name="교부일">#REF!</definedName>
    <definedName name="교통여비" localSheetId="1">#REF!</definedName>
    <definedName name="교통여비" localSheetId="0">#REF!</definedName>
    <definedName name="교통여비">#REF!</definedName>
    <definedName name="교통통신비" localSheetId="1">#REF!</definedName>
    <definedName name="교통통신비" localSheetId="0">#REF!</definedName>
    <definedName name="교통통신비">#REF!</definedName>
    <definedName name="구" localSheetId="1">#REF!</definedName>
    <definedName name="구" localSheetId="0">#REF!</definedName>
    <definedName name="구">#REF!</definedName>
    <definedName name="구간" localSheetId="1">#REF!</definedName>
    <definedName name="구간" localSheetId="0">#REF!</definedName>
    <definedName name="구간">#REF!</definedName>
    <definedName name="구간1" localSheetId="1">#REF!</definedName>
    <definedName name="구간1" localSheetId="0">#REF!</definedName>
    <definedName name="구간1">#REF!</definedName>
    <definedName name="구간2" localSheetId="1">#REF!</definedName>
    <definedName name="구간2" localSheetId="0">#REF!</definedName>
    <definedName name="구간2">#REF!</definedName>
    <definedName name="구간3" localSheetId="1">#REF!</definedName>
    <definedName name="구간3" localSheetId="0">#REF!</definedName>
    <definedName name="구간3">#REF!</definedName>
    <definedName name="구간4" localSheetId="1">#REF!</definedName>
    <definedName name="구간4" localSheetId="0">#REF!</definedName>
    <definedName name="구간4">#REF!</definedName>
    <definedName name="구간거리" localSheetId="1">#REF!</definedName>
    <definedName name="구간거리" localSheetId="0">#REF!</definedName>
    <definedName name="구간거리">#REF!</definedName>
    <definedName name="구내기별" localSheetId="1">'2018년 인건비(생활관)'!구내기별</definedName>
    <definedName name="구내기별">[0]!구내기별</definedName>
    <definedName name="구멍" localSheetId="1">#REF!</definedName>
    <definedName name="구멍" localSheetId="0">#REF!</definedName>
    <definedName name="구멍">#REF!</definedName>
    <definedName name="구멍뚫기" localSheetId="1">#REF!</definedName>
    <definedName name="구멍뚫기" localSheetId="0">#REF!</definedName>
    <definedName name="구멍뚫기">#REF!</definedName>
    <definedName name="구멍품" localSheetId="1">#REF!</definedName>
    <definedName name="구멍품" localSheetId="0">#REF!</definedName>
    <definedName name="구멍품">#REF!</definedName>
    <definedName name="구산갑지" localSheetId="1" hidden="1">#REF!</definedName>
    <definedName name="구산갑지" localSheetId="0" hidden="1">#REF!</definedName>
    <definedName name="구산갑지" hidden="1">#REF!</definedName>
    <definedName name="구입재료비본사" localSheetId="1">#REF!</definedName>
    <definedName name="구입재료비본사" localSheetId="0">#REF!</definedName>
    <definedName name="구입재료비본사">#REF!</definedName>
    <definedName name="구입재료비사업소" localSheetId="1">#REF!</definedName>
    <definedName name="구입재료비사업소" localSheetId="0">#REF!</definedName>
    <definedName name="구입재료비사업소">#REF!</definedName>
    <definedName name="구조물공사" localSheetId="1" hidden="1">{#N/A,#N/A,TRUE,"토적및재료집계";#N/A,#N/A,TRUE,"토적및재료집계";#N/A,#N/A,TRUE,"단위량"}</definedName>
    <definedName name="구조물공사" hidden="1">{#N/A,#N/A,TRUE,"토적및재료집계";#N/A,#N/A,TRUE,"토적및재료집계";#N/A,#N/A,TRUE,"단위량"}</definedName>
    <definedName name="구조물헐기" localSheetId="1">#REF!</definedName>
    <definedName name="구조물헐기" localSheetId="0">#REF!</definedName>
    <definedName name="구조물헐기">#REF!</definedName>
    <definedName name="구조물헐기재료" localSheetId="1">#REF!</definedName>
    <definedName name="구조물헐기재료" localSheetId="0">#REF!</definedName>
    <definedName name="구조물헐기재료">#REF!</definedName>
    <definedName name="국내성단A" localSheetId="1">#REF!</definedName>
    <definedName name="국내성단A" localSheetId="0">#REF!</definedName>
    <definedName name="국내성단A">#REF!</definedName>
    <definedName name="국내포설" localSheetId="1">#REF!</definedName>
    <definedName name="국내포설" localSheetId="0">#REF!</definedName>
    <definedName name="국내포설">#REF!</definedName>
    <definedName name="국명" localSheetId="1">#REF!</definedName>
    <definedName name="국명" localSheetId="0">#REF!</definedName>
    <definedName name="국명">#REF!</definedName>
    <definedName name="국사" localSheetId="1">'2018년 인건비(생활관)'!국사</definedName>
    <definedName name="국사">[0]!국사</definedName>
    <definedName name="국제" localSheetId="1">'2018년 인건비(생활관)'!국제</definedName>
    <definedName name="국제">[0]!국제</definedName>
    <definedName name="굴착1" localSheetId="1">#REF!</definedName>
    <definedName name="굴착1" localSheetId="0">#REF!</definedName>
    <definedName name="굴착1">#REF!</definedName>
    <definedName name="굴착2" localSheetId="1">#REF!</definedName>
    <definedName name="굴착2" localSheetId="0">#REF!</definedName>
    <definedName name="굴착2">#REF!</definedName>
    <definedName name="굴착3" localSheetId="1">#REF!</definedName>
    <definedName name="굴착3" localSheetId="0">#REF!</definedName>
    <definedName name="굴착3">#REF!</definedName>
    <definedName name="굴착4" localSheetId="1">#REF!</definedName>
    <definedName name="굴착4" localSheetId="0">#REF!</definedName>
    <definedName name="굴착4">#REF!</definedName>
    <definedName name="궤도공" localSheetId="1">#REF!</definedName>
    <definedName name="궤도공" localSheetId="0">#REF!</definedName>
    <definedName name="궤도공">#REF!</definedName>
    <definedName name="균3way" localSheetId="1">#REF!</definedName>
    <definedName name="균3way" localSheetId="0">#REF!</definedName>
    <definedName name="균3way">#REF!</definedName>
    <definedName name="그림" localSheetId="1" hidden="1">{#N/A,#N/A,FALSE,"전력간선"}</definedName>
    <definedName name="그림" hidden="1">{#N/A,#N/A,FALSE,"전력간선"}</definedName>
    <definedName name="근가" localSheetId="1">#REF!</definedName>
    <definedName name="근가" localSheetId="0">#REF!</definedName>
    <definedName name="근가">#REF!</definedName>
    <definedName name="금구류" localSheetId="1">#REF!</definedName>
    <definedName name="금구류" localSheetId="0">#REF!</definedName>
    <definedName name="금구류">#REF!</definedName>
    <definedName name="금구류설치" localSheetId="1">#REF!</definedName>
    <definedName name="금구류설치" localSheetId="0">#REF!</definedName>
    <definedName name="금구류설치">#REF!</definedName>
    <definedName name="금구류설치암타이" localSheetId="1">#REF!</definedName>
    <definedName name="금구류설치암타이" localSheetId="0">#REF!</definedName>
    <definedName name="금구류설치암타이">#REF!</definedName>
    <definedName name="금구류설치암타이할증" localSheetId="1">#REF!</definedName>
    <definedName name="금구류설치암타이할증" localSheetId="0">#REF!</definedName>
    <definedName name="금구류설치암타이할증">#REF!</definedName>
    <definedName name="금구류설치인류" localSheetId="1">#REF!</definedName>
    <definedName name="금구류설치인류" localSheetId="0">#REF!</definedName>
    <definedName name="금구류설치인류">#REF!</definedName>
    <definedName name="금구류설치인류할증" localSheetId="1">#REF!</definedName>
    <definedName name="금구류설치인류할증" localSheetId="0">#REF!</definedName>
    <definedName name="금구류설치인류할증">#REF!</definedName>
    <definedName name="금속" localSheetId="1">#REF!</definedName>
    <definedName name="금속" localSheetId="0">#REF!</definedName>
    <definedName name="금속">#REF!</definedName>
    <definedName name="금융비용" localSheetId="1">#REF!</definedName>
    <definedName name="금융비용" localSheetId="0">#REF!</definedName>
    <definedName name="금융비용">#REF!</definedName>
    <definedName name="금인1" localSheetId="1">#REF!</definedName>
    <definedName name="금인1" localSheetId="0">#REF!</definedName>
    <definedName name="금인1">#REF!</definedName>
    <definedName name="금인2" localSheetId="1">#REF!</definedName>
    <definedName name="금인2" localSheetId="0">#REF!</definedName>
    <definedName name="금인2">#REF!</definedName>
    <definedName name="급전용통신회선" localSheetId="1" hidden="1">{#N/A,#N/A,FALSE,"회선임차현황"}</definedName>
    <definedName name="급전용통신회선" hidden="1">{#N/A,#N/A,FALSE,"회선임차현황"}</definedName>
    <definedName name="기간" localSheetId="1">#REF!</definedName>
    <definedName name="기간" localSheetId="0">#REF!</definedName>
    <definedName name="기간">#REF!</definedName>
    <definedName name="기계" localSheetId="1">#REF!</definedName>
    <definedName name="기계" localSheetId="0">#REF!</definedName>
    <definedName name="기계">#REF!</definedName>
    <definedName name="기계경비" localSheetId="1">#REF!</definedName>
    <definedName name="기계경비" localSheetId="0">#REF!</definedName>
    <definedName name="기계경비">#REF!</definedName>
    <definedName name="기계경비산출" localSheetId="1">#REF!</definedName>
    <definedName name="기계경비산출" localSheetId="0">#REF!</definedName>
    <definedName name="기계경비산출">#REF!</definedName>
    <definedName name="기계공" localSheetId="1">#REF!</definedName>
    <definedName name="기계공" localSheetId="0">#REF!</definedName>
    <definedName name="기계공">#REF!</definedName>
    <definedName name="기계되메우기" localSheetId="1">#REF!</definedName>
    <definedName name="기계되메우기" localSheetId="0">#REF!</definedName>
    <definedName name="기계되메우기">#REF!</definedName>
    <definedName name="기계설치공" localSheetId="1">#REF!</definedName>
    <definedName name="기계설치공" localSheetId="0">#REF!</definedName>
    <definedName name="기계설치공">#REF!</definedName>
    <definedName name="기계터파기" localSheetId="1">#REF!</definedName>
    <definedName name="기계터파기" localSheetId="0">#REF!</definedName>
    <definedName name="기계터파기">#REF!</definedName>
    <definedName name="기계화포설" localSheetId="1">#REF!</definedName>
    <definedName name="기계화포설" localSheetId="0">#REF!</definedName>
    <definedName name="기계화포설">#REF!</definedName>
    <definedName name="기기신설" localSheetId="1">#REF!</definedName>
    <definedName name="기기신설" localSheetId="0">#REF!</definedName>
    <definedName name="기기신설">#REF!</definedName>
    <definedName name="기기철거" localSheetId="1">#REF!</definedName>
    <definedName name="기기철거" localSheetId="0">#REF!</definedName>
    <definedName name="기기철거">#REF!</definedName>
    <definedName name="기능사1" localSheetId="1">#REF!</definedName>
    <definedName name="기능사1" localSheetId="0">#REF!</definedName>
    <definedName name="기능사1">#REF!</definedName>
    <definedName name="기능사2" localSheetId="1">#REF!</definedName>
    <definedName name="기능사2" localSheetId="0">#REF!</definedName>
    <definedName name="기능사2">#REF!</definedName>
    <definedName name="기별명세_실사" localSheetId="1">'2018년 인건비(생활관)'!기별명세_실사</definedName>
    <definedName name="기별명세_실사">[0]!기별명세_실사</definedName>
    <definedName name="기별명세서" localSheetId="1">#REF!</definedName>
    <definedName name="기별명세서" localSheetId="0">#REF!</definedName>
    <definedName name="기별명세서">#REF!</definedName>
    <definedName name="기별원본" localSheetId="1">#REF!</definedName>
    <definedName name="기별원본" localSheetId="0">#REF!</definedName>
    <definedName name="기별원본">#REF!</definedName>
    <definedName name="기사" localSheetId="1">#REF!</definedName>
    <definedName name="기사" localSheetId="0">#REF!</definedName>
    <definedName name="기사">#REF!</definedName>
    <definedName name="기사1" localSheetId="1">#REF!</definedName>
    <definedName name="기사1" localSheetId="0">#REF!</definedName>
    <definedName name="기사1">#REF!</definedName>
    <definedName name="기사1급" localSheetId="1">#REF!</definedName>
    <definedName name="기사1급" localSheetId="0">#REF!</definedName>
    <definedName name="기사1급">#REF!</definedName>
    <definedName name="기사2" localSheetId="1">#REF!</definedName>
    <definedName name="기사2" localSheetId="0">#REF!</definedName>
    <definedName name="기사2">#REF!</definedName>
    <definedName name="기사2급" localSheetId="1">#REF!</definedName>
    <definedName name="기사2급" localSheetId="0">#REF!</definedName>
    <definedName name="기사2급">#REF!</definedName>
    <definedName name="기산" localSheetId="1">'2018년 인건비(생활관)'!기산</definedName>
    <definedName name="기산">[0]!기산</definedName>
    <definedName name="기술2" localSheetId="1">'2018년 인건비(생활관)'!기술2</definedName>
    <definedName name="기술2">[0]!기술2</definedName>
    <definedName name="기와공" localSheetId="1">#REF!</definedName>
    <definedName name="기와공" localSheetId="0">#REF!</definedName>
    <definedName name="기와공">#REF!</definedName>
    <definedName name="기자재수량" localSheetId="1">#REF!</definedName>
    <definedName name="기자재수량" localSheetId="0">#REF!</definedName>
    <definedName name="기자재수량">#REF!</definedName>
    <definedName name="기준비용" localSheetId="1">#REF!</definedName>
    <definedName name="기준비용" localSheetId="0">#REF!</definedName>
    <definedName name="기준비용">#REF!</definedName>
    <definedName name="기초간노변경" localSheetId="1">#REF!</definedName>
    <definedName name="기초간노변경" localSheetId="0">#REF!</definedName>
    <definedName name="기초간노변경">#REF!</definedName>
    <definedName name="기초간접노무" localSheetId="1">#REF!</definedName>
    <definedName name="기초간접노무" localSheetId="0">#REF!</definedName>
    <definedName name="기초간접노무">#REF!</definedName>
    <definedName name="기초경비" localSheetId="1">#REF!</definedName>
    <definedName name="기초경비" localSheetId="0">#REF!</definedName>
    <definedName name="기초경비">#REF!</definedName>
    <definedName name="기초경비변경" localSheetId="1">#REF!</definedName>
    <definedName name="기초경비변경" localSheetId="0">#REF!</definedName>
    <definedName name="기초경비변경">#REF!</definedName>
    <definedName name="기초계약이윤" localSheetId="1">#REF!</definedName>
    <definedName name="기초계약이윤" localSheetId="0">#REF!</definedName>
    <definedName name="기초계약이윤">#REF!</definedName>
    <definedName name="기초공구손료" localSheetId="1">#REF!</definedName>
    <definedName name="기초공구손료" localSheetId="0">#REF!</definedName>
    <definedName name="기초공구손료">#REF!</definedName>
    <definedName name="기초기계경비" localSheetId="1">#REF!</definedName>
    <definedName name="기초기계경비" localSheetId="0">#REF!</definedName>
    <definedName name="기초기계경비">#REF!</definedName>
    <definedName name="기초노무" localSheetId="1">#REF!</definedName>
    <definedName name="기초노무" localSheetId="0">#REF!</definedName>
    <definedName name="기초노무">#REF!</definedName>
    <definedName name="기초노무변경" localSheetId="1">#REF!</definedName>
    <definedName name="기초노무변경" localSheetId="0">#REF!</definedName>
    <definedName name="기초노무변경">#REF!</definedName>
    <definedName name="기초복리후생" localSheetId="1">#REF!</definedName>
    <definedName name="기초복리후생" localSheetId="0">#REF!</definedName>
    <definedName name="기초복리후생">#REF!</definedName>
    <definedName name="기초부산물변경" localSheetId="1">#REF!</definedName>
    <definedName name="기초부산물변경" localSheetId="0">#REF!</definedName>
    <definedName name="기초부산물변경">#REF!</definedName>
    <definedName name="기초산재보험" localSheetId="1">#REF!</definedName>
    <definedName name="기초산재보험" localSheetId="0">#REF!</definedName>
    <definedName name="기초산재보험">#REF!</definedName>
    <definedName name="기초설계이윤" localSheetId="1">#REF!</definedName>
    <definedName name="기초설계이윤" localSheetId="0">#REF!</definedName>
    <definedName name="기초설계이윤">#REF!</definedName>
    <definedName name="기초세금과공과" localSheetId="1">#REF!</definedName>
    <definedName name="기초세금과공과" localSheetId="0">#REF!</definedName>
    <definedName name="기초세금과공과">#REF!</definedName>
    <definedName name="기초소모품" localSheetId="1">#REF!</definedName>
    <definedName name="기초소모품" localSheetId="0">#REF!</definedName>
    <definedName name="기초소모품">#REF!</definedName>
    <definedName name="기초안전관리" localSheetId="1">#REF!</definedName>
    <definedName name="기초안전관리" localSheetId="0">#REF!</definedName>
    <definedName name="기초안전관리">#REF!</definedName>
    <definedName name="기초여비교통" localSheetId="1">#REF!</definedName>
    <definedName name="기초여비교통" localSheetId="0">#REF!</definedName>
    <definedName name="기초여비교통">#REF!</definedName>
    <definedName name="기초운반" localSheetId="1">#REF!</definedName>
    <definedName name="기초운반" localSheetId="0">#REF!</definedName>
    <definedName name="기초운반">#REF!</definedName>
    <definedName name="기초운임" localSheetId="1">#REF!</definedName>
    <definedName name="기초운임" localSheetId="0">#REF!</definedName>
    <definedName name="기초운임">#REF!</definedName>
    <definedName name="기초이윤변경" localSheetId="1">#REF!</definedName>
    <definedName name="기초이윤변경" localSheetId="0">#REF!</definedName>
    <definedName name="기초이윤변경">#REF!</definedName>
    <definedName name="기초일반" localSheetId="1">#REF!</definedName>
    <definedName name="기초일반" localSheetId="0">#REF!</definedName>
    <definedName name="기초일반">#REF!</definedName>
    <definedName name="기초일반변경" localSheetId="1">#REF!</definedName>
    <definedName name="기초일반변경" localSheetId="0">#REF!</definedName>
    <definedName name="기초일반변경">#REF!</definedName>
    <definedName name="기초작업부산물" localSheetId="1">#REF!</definedName>
    <definedName name="기초작업부산물" localSheetId="0">#REF!</definedName>
    <definedName name="기초작업부산물">#REF!</definedName>
    <definedName name="기초잡자재" localSheetId="1">#REF!</definedName>
    <definedName name="기초잡자재" localSheetId="0">#REF!</definedName>
    <definedName name="기초잡자재">#REF!</definedName>
    <definedName name="기초지입자재" localSheetId="1">#REF!</definedName>
    <definedName name="기초지입자재" localSheetId="0">#REF!</definedName>
    <definedName name="기초지입자재">#REF!</definedName>
    <definedName name="기초지입자재변경" localSheetId="1">#REF!</definedName>
    <definedName name="기초지입자재변경" localSheetId="0">#REF!</definedName>
    <definedName name="기초지입자재변경">#REF!</definedName>
    <definedName name="기초지입자재합계" localSheetId="1">#REF!</definedName>
    <definedName name="기초지입자재합계" localSheetId="0">#REF!</definedName>
    <definedName name="기초지입자재합계">#REF!</definedName>
    <definedName name="기초지입자재합계변경" localSheetId="1">#REF!</definedName>
    <definedName name="기초지입자재합계변경" localSheetId="0">#REF!</definedName>
    <definedName name="기초지입자재합계변경">#REF!</definedName>
    <definedName name="기초직노변경" localSheetId="1">#REF!</definedName>
    <definedName name="기초직노변경" localSheetId="0">#REF!</definedName>
    <definedName name="기초직노변경">#REF!</definedName>
    <definedName name="기초직접노무" localSheetId="1">#REF!</definedName>
    <definedName name="기초직접노무" localSheetId="0">#REF!</definedName>
    <definedName name="기초직접노무">#REF!</definedName>
    <definedName name="기초회사경비" localSheetId="1">#REF!</definedName>
    <definedName name="기초회사경비" localSheetId="0">#REF!</definedName>
    <definedName name="기초회사경비">#REF!</definedName>
    <definedName name="기초회사자재" localSheetId="1">#REF!</definedName>
    <definedName name="기초회사자재" localSheetId="0">#REF!</definedName>
    <definedName name="기초회사자재">#REF!</definedName>
    <definedName name="기타" localSheetId="1">#REF!</definedName>
    <definedName name="기타" localSheetId="0">#REF!</definedName>
    <definedName name="기타">#REF!</definedName>
    <definedName name="기타경비" localSheetId="1">#REF!</definedName>
    <definedName name="기타경비" localSheetId="0">#REF!</definedName>
    <definedName name="기타경비">#REF!</definedName>
    <definedName name="기타경비2" localSheetId="1">#REF!</definedName>
    <definedName name="기타경비2" localSheetId="0">#REF!</definedName>
    <definedName name="기타경비2">#REF!</definedName>
    <definedName name="기타경비4" localSheetId="1">#REF!</definedName>
    <definedName name="기타경비4" localSheetId="0">#REF!</definedName>
    <definedName name="기타경비4">#REF!</definedName>
    <definedName name="기타세부투입일정" localSheetId="1">#REF!</definedName>
    <definedName name="기타세부투입일정" localSheetId="0">#REF!</definedName>
    <definedName name="기타세부투입일정">#REF!</definedName>
    <definedName name="기터경비2" localSheetId="1">#REF!</definedName>
    <definedName name="기터경비2" localSheetId="0">#REF!</definedName>
    <definedName name="기터경비2">#REF!</definedName>
    <definedName name="긴급전화" localSheetId="1" hidden="1">{#N/A,#N/A,TRUE,"토적및재료집계";#N/A,#N/A,TRUE,"토적및재료집계";#N/A,#N/A,TRUE,"단위량"}</definedName>
    <definedName name="긴급전화" hidden="1">{#N/A,#N/A,TRUE,"토적및재료집계";#N/A,#N/A,TRUE,"토적및재료집계";#N/A,#N/A,TRUE,"단위량"}</definedName>
    <definedName name="길이" localSheetId="1">#REF!</definedName>
    <definedName name="길이" localSheetId="0">#REF!</definedName>
    <definedName name="길이">#REF!</definedName>
    <definedName name="김" localSheetId="1">'2018년 인건비(생활관)'!김</definedName>
    <definedName name="김">[0]!김</definedName>
    <definedName name="김기백" localSheetId="1" hidden="1">{"'Price List '!$A$1:$R$156"}</definedName>
    <definedName name="김기백" localSheetId="2" hidden="1">{"'Price List '!$A$1:$R$156"}</definedName>
    <definedName name="김기백" hidden="1">{"'Price List '!$A$1:$R$156"}</definedName>
    <definedName name="김병규" localSheetId="1" hidden="1">#REF!</definedName>
    <definedName name="김병규" localSheetId="0" hidden="1">#REF!</definedName>
    <definedName name="김병규" hidden="1">#REF!</definedName>
    <definedName name="김윤기" localSheetId="1" hidden="1">{"'5국공정'!$A$1:$E$128"}</definedName>
    <definedName name="김윤기" hidden="1">{"'5국공정'!$A$1:$E$128"}</definedName>
    <definedName name="꼬리표" localSheetId="1">#REF!</definedName>
    <definedName name="꼬리표" localSheetId="0">#REF!</definedName>
    <definedName name="꼬리표">#REF!</definedName>
    <definedName name="ㄴ" localSheetId="1">#REF!</definedName>
    <definedName name="ㄴ" localSheetId="0">#REF!</definedName>
    <definedName name="ㄴ">#REF!</definedName>
    <definedName name="ㄴㄴ" localSheetId="1">#REF!</definedName>
    <definedName name="ㄴㄴ" localSheetId="0">#REF!</definedName>
    <definedName name="ㄴㄴ">#REF!</definedName>
    <definedName name="ㄴㄴㄴ" localSheetId="1">'2018년 인건비(생활관)'!ㄴㄴㄴ</definedName>
    <definedName name="ㄴㄴㄴ">[0]!ㄴㄴㄴ</definedName>
    <definedName name="ㄴㄴㄴㄴ" localSheetId="1" hidden="1">#REF!</definedName>
    <definedName name="ㄴㄴㄴㄴ" localSheetId="0" hidden="1">#REF!</definedName>
    <definedName name="ㄴㄴㄴㄴ" hidden="1">#REF!</definedName>
    <definedName name="ㄴㄴㄴㄴㄴ" localSheetId="1" hidden="1">#REF!</definedName>
    <definedName name="ㄴㄴㄴㄴㄴ" localSheetId="0" hidden="1">#REF!</definedName>
    <definedName name="ㄴㄴㄴㄴㄴ" hidden="1">#REF!</definedName>
    <definedName name="ㄴㄴㄹ" localSheetId="1">'2018년 인건비(생활관)'!ㄴㄴㄹ</definedName>
    <definedName name="ㄴㄴㄹ">[0]!ㄴㄴㄹ</definedName>
    <definedName name="ㄴㄷ" localSheetId="1">'2018년 인건비(생활관)'!ㄴㄷ</definedName>
    <definedName name="ㄴㄷ">[0]!ㄴㄷ</definedName>
    <definedName name="ㄴㅇ" localSheetId="1">'2018년 인건비(생활관)'!ㄴㅇ</definedName>
    <definedName name="ㄴㅇ">[0]!ㄴㅇ</definedName>
    <definedName name="ㄴㅇㄹ" localSheetId="1">'2018년 인건비(생활관)'!ㄴㅇㄹ</definedName>
    <definedName name="ㄴㅇㄹ">[0]!ㄴㅇㄹ</definedName>
    <definedName name="나" localSheetId="1">#REF!</definedName>
    <definedName name="나" localSheetId="0">#REF!</definedName>
    <definedName name="나">#REF!</definedName>
    <definedName name="나동선150" localSheetId="1">#REF!</definedName>
    <definedName name="나동선150" localSheetId="0">#REF!</definedName>
    <definedName name="나동선150">#REF!</definedName>
    <definedName name="낙찰율" localSheetId="1">#REF!</definedName>
    <definedName name="낙찰율" localSheetId="0">#REF!</definedName>
    <definedName name="낙찰율">#REF!</definedName>
    <definedName name="난산_독자봉" localSheetId="1">#REF!</definedName>
    <definedName name="난산_독자봉" localSheetId="0">#REF!</definedName>
    <definedName name="난산_독자봉">#REF!</definedName>
    <definedName name="난연1" localSheetId="1">#REF!</definedName>
    <definedName name="난연1" localSheetId="0">#REF!</definedName>
    <definedName name="난연1">#REF!</definedName>
    <definedName name="난연2" localSheetId="1">#REF!</definedName>
    <definedName name="난연2" localSheetId="0">#REF!</definedName>
    <definedName name="난연2">#REF!</definedName>
    <definedName name="난연강남" localSheetId="1">#REF!</definedName>
    <definedName name="난연강남" localSheetId="0">#REF!</definedName>
    <definedName name="난연강남">#REF!</definedName>
    <definedName name="난연광교" localSheetId="1">#REF!</definedName>
    <definedName name="난연광교" localSheetId="0">#REF!</definedName>
    <definedName name="난연광교">#REF!</definedName>
    <definedName name="난연광주" localSheetId="1">#REF!</definedName>
    <definedName name="난연광주" localSheetId="0">#REF!</definedName>
    <definedName name="난연광주">#REF!</definedName>
    <definedName name="난연내관포설" localSheetId="1">#REF!</definedName>
    <definedName name="난연내관포설" localSheetId="0">#REF!</definedName>
    <definedName name="난연내관포설">#REF!</definedName>
    <definedName name="난연대구" localSheetId="1">#REF!</definedName>
    <definedName name="난연대구" localSheetId="0">#REF!</definedName>
    <definedName name="난연대구">#REF!</definedName>
    <definedName name="난연대전" localSheetId="1">#REF!</definedName>
    <definedName name="난연대전" localSheetId="0">#REF!</definedName>
    <definedName name="난연대전">#REF!</definedName>
    <definedName name="난연도료" localSheetId="1">#REF!</definedName>
    <definedName name="난연도료" localSheetId="0">#REF!</definedName>
    <definedName name="난연도료">#REF!</definedName>
    <definedName name="난연동교" localSheetId="1">#REF!</definedName>
    <definedName name="난연동교" localSheetId="0">#REF!</definedName>
    <definedName name="난연동교">#REF!</definedName>
    <definedName name="난연르네상스" localSheetId="1">#REF!</definedName>
    <definedName name="난연르네상스" localSheetId="0">#REF!</definedName>
    <definedName name="난연르네상스">#REF!</definedName>
    <definedName name="난연발산" localSheetId="1">#REF!</definedName>
    <definedName name="난연발산" localSheetId="0">#REF!</definedName>
    <definedName name="난연발산">#REF!</definedName>
    <definedName name="난연방배" localSheetId="1">#REF!</definedName>
    <definedName name="난연방배" localSheetId="0">#REF!</definedName>
    <definedName name="난연방배">#REF!</definedName>
    <definedName name="난연보라매" localSheetId="1">#REF!</definedName>
    <definedName name="난연보라매" localSheetId="0">#REF!</definedName>
    <definedName name="난연보라매">#REF!</definedName>
    <definedName name="난연본사" localSheetId="1">#REF!</definedName>
    <definedName name="난연본사" localSheetId="0">#REF!</definedName>
    <definedName name="난연본사">#REF!</definedName>
    <definedName name="난연사당" localSheetId="1">#REF!</definedName>
    <definedName name="난연사당" localSheetId="0">#REF!</definedName>
    <definedName name="난연사당">#REF!</definedName>
    <definedName name="난연삼성" localSheetId="1">#REF!</definedName>
    <definedName name="난연삼성" localSheetId="0">#REF!</definedName>
    <definedName name="난연삼성">#REF!</definedName>
    <definedName name="난연삼풍" localSheetId="1">#REF!</definedName>
    <definedName name="난연삼풍" localSheetId="0">#REF!</definedName>
    <definedName name="난연삼풍">#REF!</definedName>
    <definedName name="난연서초" localSheetId="1">#REF!</definedName>
    <definedName name="난연서초" localSheetId="0">#REF!</definedName>
    <definedName name="난연서초">#REF!</definedName>
    <definedName name="난연수원" localSheetId="1">#REF!</definedName>
    <definedName name="난연수원" localSheetId="0">#REF!</definedName>
    <definedName name="난연수원">#REF!</definedName>
    <definedName name="난연신반포" localSheetId="1">#REF!</definedName>
    <definedName name="난연신반포" localSheetId="0">#REF!</definedName>
    <definedName name="난연신반포">#REF!</definedName>
    <definedName name="난연압구정" localSheetId="1">#REF!</definedName>
    <definedName name="난연압구정" localSheetId="0">#REF!</definedName>
    <definedName name="난연압구정">#REF!</definedName>
    <definedName name="난연울산" localSheetId="1">#REF!</definedName>
    <definedName name="난연울산" localSheetId="0">#REF!</definedName>
    <definedName name="난연울산">#REF!</definedName>
    <definedName name="난연울산2" localSheetId="1">#REF!</definedName>
    <definedName name="난연울산2" localSheetId="0">#REF!</definedName>
    <definedName name="난연울산2">#REF!</definedName>
    <definedName name="난연인천" localSheetId="1">#REF!</definedName>
    <definedName name="난연인천" localSheetId="0">#REF!</definedName>
    <definedName name="난연인천">#REF!</definedName>
    <definedName name="난연잠실" localSheetId="1">#REF!</definedName>
    <definedName name="난연잠실" localSheetId="0">#REF!</definedName>
    <definedName name="난연잠실">#REF!</definedName>
    <definedName name="난연전주" localSheetId="1">#REF!</definedName>
    <definedName name="난연전주" localSheetId="0">#REF!</definedName>
    <definedName name="난연전주">#REF!</definedName>
    <definedName name="난연청담" localSheetId="1">#REF!</definedName>
    <definedName name="난연청담" localSheetId="0">#REF!</definedName>
    <definedName name="난연청담">#REF!</definedName>
    <definedName name="난연테프시공" localSheetId="1">#REF!</definedName>
    <definedName name="난연테프시공" localSheetId="0">#REF!</definedName>
    <definedName name="난연테프시공">#REF!</definedName>
    <definedName name="난연테프재료" localSheetId="1">#REF!</definedName>
    <definedName name="난연테프재료" localSheetId="0">#REF!</definedName>
    <definedName name="난연테프재료">#REF!</definedName>
    <definedName name="난연화정" localSheetId="1">#REF!</definedName>
    <definedName name="난연화정" localSheetId="0">#REF!</definedName>
    <definedName name="난연화정">#REF!</definedName>
    <definedName name="날자" localSheetId="1">#REF!</definedName>
    <definedName name="날자" localSheetId="0">#REF!</definedName>
    <definedName name="날자">#REF!</definedName>
    <definedName name="남서울" localSheetId="1">#REF!</definedName>
    <definedName name="남서울" localSheetId="0">#REF!</definedName>
    <definedName name="남서울">#REF!</definedName>
    <definedName name="납땜" localSheetId="1">#REF!</definedName>
    <definedName name="납땜" localSheetId="0">#REF!</definedName>
    <definedName name="납땜">#REF!</definedName>
    <definedName name="내관1조10" localSheetId="1">#REF!</definedName>
    <definedName name="내관1조10" localSheetId="0">#REF!</definedName>
    <definedName name="내관1조10">#REF!</definedName>
    <definedName name="내관1조20" localSheetId="1">#REF!</definedName>
    <definedName name="내관1조20" localSheetId="0">#REF!</definedName>
    <definedName name="내관1조20">#REF!</definedName>
    <definedName name="내관2조10" localSheetId="1">#REF!</definedName>
    <definedName name="내관2조10" localSheetId="0">#REF!</definedName>
    <definedName name="내관2조10">#REF!</definedName>
    <definedName name="내관2조20" localSheetId="1">#REF!</definedName>
    <definedName name="내관2조20" localSheetId="0">#REF!</definedName>
    <definedName name="내관2조20">#REF!</definedName>
    <definedName name="내관3조10" localSheetId="1">#REF!</definedName>
    <definedName name="내관3조10" localSheetId="0">#REF!</definedName>
    <definedName name="내관3조10">#REF!</definedName>
    <definedName name="내관3조20" localSheetId="1">#REF!</definedName>
    <definedName name="내관3조20" localSheetId="0">#REF!</definedName>
    <definedName name="내관3조20">#REF!</definedName>
    <definedName name="내선" localSheetId="1">#REF!</definedName>
    <definedName name="내선" localSheetId="0">#REF!</definedName>
    <definedName name="내선">#REF!</definedName>
    <definedName name="내선전" localSheetId="1">#REF!</definedName>
    <definedName name="내선전" localSheetId="0">#REF!</definedName>
    <definedName name="내선전">#REF!</definedName>
    <definedName name="내선전공" localSheetId="1">#REF!</definedName>
    <definedName name="내선전공" localSheetId="0">#REF!</definedName>
    <definedName name="내선전공">#REF!</definedName>
    <definedName name="내신" localSheetId="1">#REF!</definedName>
    <definedName name="내신" localSheetId="0">#REF!</definedName>
    <definedName name="내신">#REF!</definedName>
    <definedName name="내역2" localSheetId="1">#REF!</definedName>
    <definedName name="내역2" localSheetId="0">#REF!</definedName>
    <definedName name="내역2">#REF!</definedName>
    <definedName name="내역서" localSheetId="1">#REF!</definedName>
    <definedName name="내역서" localSheetId="0">#REF!</definedName>
    <definedName name="내역서">#REF!</definedName>
    <definedName name="내역서1" localSheetId="1">#REF!</definedName>
    <definedName name="내역서1" localSheetId="0">#REF!</definedName>
    <definedName name="내역서1">#REF!</definedName>
    <definedName name="내장공" localSheetId="1">#REF!</definedName>
    <definedName name="내장공" localSheetId="0">#REF!</definedName>
    <definedName name="내장공">#REF!</definedName>
    <definedName name="내전">[38]노무비!$B$2</definedName>
    <definedName name="내철" localSheetId="1">#REF!</definedName>
    <definedName name="내철" localSheetId="0">#REF!</definedName>
    <definedName name="내철">#REF!</definedName>
    <definedName name="냉각수순환" localSheetId="1">#REF!^3/VLOOKUP(#REF!,[0]!인버터효율표,2)</definedName>
    <definedName name="냉각수순환" localSheetId="0">#REF!^3/VLOOKUP(#REF!,[0]!인버터효율표,2)</definedName>
    <definedName name="냉각수순환">#REF!^3/VLOOKUP(#REF!,인버터효율표,2)</definedName>
    <definedName name="노무" localSheetId="1">#REF!</definedName>
    <definedName name="노무" localSheetId="0">#REF!</definedName>
    <definedName name="노무">#REF!</definedName>
    <definedName name="노무1" localSheetId="1">#REF!</definedName>
    <definedName name="노무1" localSheetId="0">#REF!</definedName>
    <definedName name="노무1">#REF!</definedName>
    <definedName name="노무2" localSheetId="1">#REF!</definedName>
    <definedName name="노무2" localSheetId="0">#REF!</definedName>
    <definedName name="노무2">#REF!</definedName>
    <definedName name="노무단가" localSheetId="1">#REF!</definedName>
    <definedName name="노무단가" localSheetId="0">#REF!</definedName>
    <definedName name="노무단가">#REF!</definedName>
    <definedName name="노무변경" localSheetId="1">#REF!</definedName>
    <definedName name="노무변경" localSheetId="0">#REF!</definedName>
    <definedName name="노무변경">#REF!</definedName>
    <definedName name="노무비" localSheetId="1">#REF!</definedName>
    <definedName name="노무비" localSheetId="0">#REF!</definedName>
    <definedName name="노무비">#REF!</definedName>
    <definedName name="노무비_1" localSheetId="1">#REF!</definedName>
    <definedName name="노무비_1" localSheetId="0">#REF!</definedName>
    <definedName name="노무비_1">#REF!</definedName>
    <definedName name="노무비1" localSheetId="1">#REF!</definedName>
    <definedName name="노무비1" localSheetId="0">#REF!</definedName>
    <definedName name="노무비1">#REF!</definedName>
    <definedName name="노무비2" localSheetId="1">#REF!</definedName>
    <definedName name="노무비2" localSheetId="0">#REF!</definedName>
    <definedName name="노무비2">#REF!</definedName>
    <definedName name="노무비3" localSheetId="1">#REF!</definedName>
    <definedName name="노무비3" localSheetId="0">#REF!</definedName>
    <definedName name="노무비3">#REF!</definedName>
    <definedName name="노무비4" localSheetId="1">#REF!</definedName>
    <definedName name="노무비4" localSheetId="0">#REF!</definedName>
    <definedName name="노무비4">#REF!</definedName>
    <definedName name="노무비계" localSheetId="1">#REF!</definedName>
    <definedName name="노무비계" localSheetId="0">#REF!</definedName>
    <definedName name="노무비계">#REF!</definedName>
    <definedName name="노무비소계" localSheetId="1">#REF!</definedName>
    <definedName name="노무비소계" localSheetId="0">#REF!</definedName>
    <definedName name="노무비소계">#REF!</definedName>
    <definedName name="노무비합계" localSheetId="1">#REF!</definedName>
    <definedName name="노무비합계" localSheetId="0">#REF!</definedName>
    <definedName name="노무비합계">#REF!</definedName>
    <definedName name="노오무비" localSheetId="1">#REF!</definedName>
    <definedName name="노오무비" localSheetId="0">#REF!</definedName>
    <definedName name="노오무비">#REF!</definedName>
    <definedName name="노임" localSheetId="1">#REF!</definedName>
    <definedName name="노임" localSheetId="0">#REF!</definedName>
    <definedName name="노임">#REF!</definedName>
    <definedName name="노임단가" localSheetId="1">#REF!</definedName>
    <definedName name="노임단가" localSheetId="0">#REF!</definedName>
    <definedName name="노임단가">#REF!</definedName>
    <definedName name="노임단가표" localSheetId="1">#REF!</definedName>
    <definedName name="노임단가표" localSheetId="0">#REF!</definedName>
    <definedName name="노임단가표">#REF!</definedName>
    <definedName name="농림해수기능" localSheetId="1">#REF!^3/VLOOKUP(#REF!,[0]!인버터효율표,2)</definedName>
    <definedName name="농림해수기능" localSheetId="0">#REF!^3/VLOOKUP(#REF!,[0]!인버터효율표,2)</definedName>
    <definedName name="농림해수기능">#REF!^3/VLOOKUP(#REF!,인버터효율표,2)</definedName>
    <definedName name="ㄷ" localSheetId="1">#REF!</definedName>
    <definedName name="ㄷ" localSheetId="0">#REF!</definedName>
    <definedName name="ㄷ">#REF!</definedName>
    <definedName name="ㄷㄱㄷ" localSheetId="1" hidden="1">{#N/A,#N/A,FALSE,"전력간선"}</definedName>
    <definedName name="ㄷㄱㄷ" hidden="1">{#N/A,#N/A,FALSE,"전력간선"}</definedName>
    <definedName name="ㄷㄷ" localSheetId="1">#REF!</definedName>
    <definedName name="ㄷㄷ" localSheetId="0">#REF!</definedName>
    <definedName name="ㄷㄷ">#REF!</definedName>
    <definedName name="다" localSheetId="1">#REF!</definedName>
    <definedName name="다" localSheetId="0">#REF!</definedName>
    <definedName name="다">#REF!</definedName>
    <definedName name="다기능전화기신설" localSheetId="1">#REF!</definedName>
    <definedName name="다기능전화기신설" localSheetId="0">#REF!</definedName>
    <definedName name="다기능전화기신설">#REF!</definedName>
    <definedName name="다기능전화기이설" localSheetId="1">#REF!</definedName>
    <definedName name="다기능전화기이설" localSheetId="0">#REF!</definedName>
    <definedName name="다기능전화기이설">#REF!</definedName>
    <definedName name="다기능전화기철거" localSheetId="1">#REF!</definedName>
    <definedName name="다기능전화기철거" localSheetId="0">#REF!</definedName>
    <definedName name="다기능전화기철거">#REF!</definedName>
    <definedName name="다라" localSheetId="1">#REF!</definedName>
    <definedName name="다라" localSheetId="0">#REF!</definedName>
    <definedName name="다라">#REF!</definedName>
    <definedName name="다짐" localSheetId="1">#REF!</definedName>
    <definedName name="다짐" localSheetId="0">#REF!</definedName>
    <definedName name="다짐">#REF!</definedName>
    <definedName name="다짐손료" localSheetId="1">#REF!</definedName>
    <definedName name="다짐손료" localSheetId="0">#REF!</definedName>
    <definedName name="다짐손료">#REF!</definedName>
    <definedName name="다짐재료" localSheetId="1">#REF!</definedName>
    <definedName name="다짐재료" localSheetId="0">#REF!</definedName>
    <definedName name="다짐재료">#REF!</definedName>
    <definedName name="닥트공" localSheetId="1">#REF!</definedName>
    <definedName name="닥트공" localSheetId="0">#REF!</definedName>
    <definedName name="닥트공">#REF!</definedName>
    <definedName name="닥트앵글설치" localSheetId="1">#REF!</definedName>
    <definedName name="닥트앵글설치" localSheetId="0">#REF!</definedName>
    <definedName name="닥트앵글설치">#REF!</definedName>
    <definedName name="닥트카바설치" localSheetId="1">#REF!</definedName>
    <definedName name="닥트카바설치" localSheetId="0">#REF!</definedName>
    <definedName name="닥트카바설치">#REF!</definedName>
    <definedName name="단_가" localSheetId="1">#REF!</definedName>
    <definedName name="단_가" localSheetId="0">#REF!</definedName>
    <definedName name="단_가">#REF!</definedName>
    <definedName name="단가" localSheetId="1">#REF!</definedName>
    <definedName name="단가" localSheetId="0">#REF!</definedName>
    <definedName name="단가">#REF!</definedName>
    <definedName name="단가12" localSheetId="1">#REF!</definedName>
    <definedName name="단가12" localSheetId="0">#REF!</definedName>
    <definedName name="단가12">#REF!</definedName>
    <definedName name="단가13" localSheetId="1">#REF!</definedName>
    <definedName name="단가13" localSheetId="0">#REF!</definedName>
    <definedName name="단가13">#REF!</definedName>
    <definedName name="단가14" localSheetId="1">#REF!</definedName>
    <definedName name="단가14" localSheetId="0">#REF!</definedName>
    <definedName name="단가14">#REF!</definedName>
    <definedName name="단가15" localSheetId="1">#REF!</definedName>
    <definedName name="단가15" localSheetId="0">#REF!</definedName>
    <definedName name="단가15">#REF!</definedName>
    <definedName name="단가16" localSheetId="1">#REF!</definedName>
    <definedName name="단가16" localSheetId="0">#REF!</definedName>
    <definedName name="단가16">#REF!</definedName>
    <definedName name="단가29" localSheetId="1">#REF!</definedName>
    <definedName name="단가29" localSheetId="0">#REF!</definedName>
    <definedName name="단가29">#REF!</definedName>
    <definedName name="단가35" localSheetId="1">#REF!</definedName>
    <definedName name="단가35" localSheetId="0">#REF!</definedName>
    <definedName name="단가35">#REF!</definedName>
    <definedName name="단가49" localSheetId="1">#REF!</definedName>
    <definedName name="단가49" localSheetId="0">#REF!</definedName>
    <definedName name="단가49">#REF!</definedName>
    <definedName name="단가50" localSheetId="1">#REF!</definedName>
    <definedName name="단가50" localSheetId="0">#REF!</definedName>
    <definedName name="단가50">#REF!</definedName>
    <definedName name="단가51" localSheetId="1">#REF!</definedName>
    <definedName name="단가51" localSheetId="0">#REF!</definedName>
    <definedName name="단가51">#REF!</definedName>
    <definedName name="단가56" localSheetId="1">#REF!</definedName>
    <definedName name="단가56" localSheetId="0">#REF!</definedName>
    <definedName name="단가56">#REF!</definedName>
    <definedName name="단가60" localSheetId="1">#REF!</definedName>
    <definedName name="단가60" localSheetId="0">#REF!</definedName>
    <definedName name="단가60">#REF!</definedName>
    <definedName name="단가61" localSheetId="1">#REF!</definedName>
    <definedName name="단가61" localSheetId="0">#REF!</definedName>
    <definedName name="단가61">#REF!</definedName>
    <definedName name="단가67" localSheetId="1">#REF!</definedName>
    <definedName name="단가67" localSheetId="0">#REF!</definedName>
    <definedName name="단가67">#REF!</definedName>
    <definedName name="단가68" localSheetId="1">#REF!</definedName>
    <definedName name="단가68" localSheetId="0">#REF!</definedName>
    <definedName name="단가68">#REF!</definedName>
    <definedName name="단가69" localSheetId="1">#REF!</definedName>
    <definedName name="단가69" localSheetId="0">#REF!</definedName>
    <definedName name="단가69">#REF!</definedName>
    <definedName name="단가8" localSheetId="1">#REF!</definedName>
    <definedName name="단가8" localSheetId="0">#REF!</definedName>
    <definedName name="단가8">#REF!</definedName>
    <definedName name="단가9" localSheetId="1">#REF!</definedName>
    <definedName name="단가9" localSheetId="0">#REF!</definedName>
    <definedName name="단가9">#REF!</definedName>
    <definedName name="단가비교" localSheetId="1">#REF!</definedName>
    <definedName name="단가비교" localSheetId="0">#REF!</definedName>
    <definedName name="단가비교">#REF!</definedName>
    <definedName name="단가비교표" localSheetId="1">#REF!,#REF!</definedName>
    <definedName name="단가비교표" localSheetId="0">#REF!,#REF!</definedName>
    <definedName name="단가비교표">#REF!,#REF!</definedName>
    <definedName name="단가조사갑지">[14]백암비스타내역!$E$4:$G$167</definedName>
    <definedName name="단가테이블">'[36]기계경비(시간당)'!$C$1:$F$58</definedName>
    <definedName name="단같">#N/A</definedName>
    <definedName name="단같1">#N/A</definedName>
    <definedName name="단같2">#N/A</definedName>
    <definedName name="단같3">#N/A</definedName>
    <definedName name="단같4">#N/A</definedName>
    <definedName name="단관비계매기" localSheetId="1">#REF!</definedName>
    <definedName name="단관비계매기" localSheetId="0">#REF!</definedName>
    <definedName name="단관비계매기">#REF!</definedName>
    <definedName name="단상고정" localSheetId="1">#REF!</definedName>
    <definedName name="단상고정" localSheetId="0">#REF!</definedName>
    <definedName name="단상고정">#REF!</definedName>
    <definedName name="단상고정A" localSheetId="1">#REF!</definedName>
    <definedName name="단상고정A" localSheetId="0">#REF!</definedName>
    <definedName name="단상고정A">#REF!</definedName>
    <definedName name="단상고정B" localSheetId="1">#REF!</definedName>
    <definedName name="단상고정B" localSheetId="0">#REF!</definedName>
    <definedName name="단상고정B">#REF!</definedName>
    <definedName name="단상이동" localSheetId="1">#REF!</definedName>
    <definedName name="단상이동" localSheetId="0">#REF!</definedName>
    <definedName name="단상이동">#REF!</definedName>
    <definedName name="단상이동A" localSheetId="1">#REF!</definedName>
    <definedName name="단상이동A" localSheetId="0">#REF!</definedName>
    <definedName name="단상이동A">#REF!</definedName>
    <definedName name="단수정리3" localSheetId="1">#REF!</definedName>
    <definedName name="단수정리3" localSheetId="0">#REF!</definedName>
    <definedName name="단수정리3">#REF!</definedName>
    <definedName name="단수정리4" localSheetId="1">#REF!</definedName>
    <definedName name="단수정리4" localSheetId="0">#REF!</definedName>
    <definedName name="단수정리4">#REF!</definedName>
    <definedName name="단위공량1" localSheetId="1">#REF!</definedName>
    <definedName name="단위공량1" localSheetId="0">#REF!</definedName>
    <definedName name="단위공량1">#REF!</definedName>
    <definedName name="단위공량2" localSheetId="1">#REF!</definedName>
    <definedName name="단위공량2" localSheetId="0">#REF!</definedName>
    <definedName name="단위공량2">#REF!</definedName>
    <definedName name="단위공량3" localSheetId="1">#REF!</definedName>
    <definedName name="단위공량3" localSheetId="0">#REF!</definedName>
    <definedName name="단위공량3">#REF!</definedName>
    <definedName name="단자" localSheetId="1">#REF!</definedName>
    <definedName name="단자" localSheetId="0">#REF!</definedName>
    <definedName name="단자">#REF!</definedName>
    <definedName name="단자10P신설" localSheetId="1">#REF!</definedName>
    <definedName name="단자10P신설" localSheetId="0">#REF!</definedName>
    <definedName name="단자10P신설">#REF!</definedName>
    <definedName name="단자취부1" localSheetId="1">#REF!</definedName>
    <definedName name="단자취부1" localSheetId="0">#REF!</definedName>
    <definedName name="단자취부1">#REF!</definedName>
    <definedName name="단자취부2" localSheetId="1">#REF!</definedName>
    <definedName name="단자취부2" localSheetId="0">#REF!</definedName>
    <definedName name="단자취부2">#REF!</definedName>
    <definedName name="대IJP1" localSheetId="1">#REF!</definedName>
    <definedName name="대IJP1" localSheetId="0">#REF!</definedName>
    <definedName name="대IJP1">#REF!</definedName>
    <definedName name="대PE포설1" localSheetId="1">#REF!</definedName>
    <definedName name="대PE포설1" localSheetId="0">#REF!</definedName>
    <definedName name="대PE포설1">#REF!</definedName>
    <definedName name="대가공포설" localSheetId="1">#REF!</definedName>
    <definedName name="대가공포설" localSheetId="0">#REF!</definedName>
    <definedName name="대가공포설">#REF!</definedName>
    <definedName name="대개체" localSheetId="1">#REF!</definedName>
    <definedName name="대개체" localSheetId="0">#REF!</definedName>
    <definedName name="대개체">#REF!</definedName>
    <definedName name="대구" localSheetId="1">#REF!</definedName>
    <definedName name="대구" localSheetId="0">#REF!</definedName>
    <definedName name="대구">#REF!</definedName>
    <definedName name="대구IJP" localSheetId="1">#REF!</definedName>
    <definedName name="대구IJP" localSheetId="0">#REF!</definedName>
    <definedName name="대구IJP">#REF!</definedName>
    <definedName name="대구OFD3" localSheetId="1">#REF!</definedName>
    <definedName name="대구OFD3" localSheetId="0">#REF!</definedName>
    <definedName name="대구OFD3">#REF!</definedName>
    <definedName name="대구OP2" localSheetId="1">#REF!</definedName>
    <definedName name="대구OP2" localSheetId="0">#REF!</definedName>
    <definedName name="대구OP2">#REF!</definedName>
    <definedName name="대구OPM1" localSheetId="1">#REF!</definedName>
    <definedName name="대구OPM1" localSheetId="0">#REF!</definedName>
    <definedName name="대구OPM1">#REF!</definedName>
    <definedName name="대구OPM3" localSheetId="1">#REF!</definedName>
    <definedName name="대구OPM3" localSheetId="0">#REF!</definedName>
    <definedName name="대구OPM3">#REF!</definedName>
    <definedName name="대구강연선" localSheetId="1">#REF!</definedName>
    <definedName name="대구강연선" localSheetId="0">#REF!</definedName>
    <definedName name="대구강연선">#REF!</definedName>
    <definedName name="대구난연" localSheetId="1">#REF!</definedName>
    <definedName name="대구난연" localSheetId="0">#REF!</definedName>
    <definedName name="대구난연">#REF!</definedName>
    <definedName name="대구바인드선" localSheetId="1">#REF!</definedName>
    <definedName name="대구바인드선" localSheetId="0">#REF!</definedName>
    <definedName name="대구바인드선">#REF!</definedName>
    <definedName name="대구반경관" localSheetId="1">#REF!</definedName>
    <definedName name="대구반경관" localSheetId="0">#REF!</definedName>
    <definedName name="대구반경관">#REF!</definedName>
    <definedName name="대구밴드1" localSheetId="1">#REF!</definedName>
    <definedName name="대구밴드1" localSheetId="0">#REF!</definedName>
    <definedName name="대구밴드1">#REF!</definedName>
    <definedName name="대구밴드2" localSheetId="1">#REF!</definedName>
    <definedName name="대구밴드2" localSheetId="0">#REF!</definedName>
    <definedName name="대구밴드2">#REF!</definedName>
    <definedName name="대구스파이랄1" localSheetId="1">#REF!</definedName>
    <definedName name="대구스파이랄1" localSheetId="0">#REF!</definedName>
    <definedName name="대구스파이랄1">#REF!</definedName>
    <definedName name="대구슬리브1" localSheetId="1">#REF!</definedName>
    <definedName name="대구슬리브1" localSheetId="0">#REF!</definedName>
    <definedName name="대구슬리브1">#REF!</definedName>
    <definedName name="대구써콘" localSheetId="1">#REF!</definedName>
    <definedName name="대구써콘" localSheetId="0">#REF!</definedName>
    <definedName name="대구써콘">#REF!</definedName>
    <definedName name="대구아답타" localSheetId="1">#REF!</definedName>
    <definedName name="대구아답타" localSheetId="0">#REF!</definedName>
    <definedName name="대구아답타">#REF!</definedName>
    <definedName name="대구연선" localSheetId="1">#REF!</definedName>
    <definedName name="대구연선" localSheetId="0">#REF!</definedName>
    <definedName name="대구연선">#REF!</definedName>
    <definedName name="대구취부밴드" localSheetId="1">#REF!</definedName>
    <definedName name="대구취부밴드" localSheetId="0">#REF!</definedName>
    <definedName name="대구취부밴드">#REF!</definedName>
    <definedName name="대구코드1" localSheetId="1">#REF!</definedName>
    <definedName name="대구코드1" localSheetId="0">#REF!</definedName>
    <definedName name="대구코드1">#REF!</definedName>
    <definedName name="대구크램프1" localSheetId="1">#REF!</definedName>
    <definedName name="대구크램프1" localSheetId="0">#REF!</definedName>
    <definedName name="대구크램프1">#REF!</definedName>
    <definedName name="대구크램프2" localSheetId="1">#REF!</definedName>
    <definedName name="대구크램프2" localSheetId="0">#REF!</definedName>
    <definedName name="대구크램프2">#REF!</definedName>
    <definedName name="대구프" localSheetId="1">#REF!</definedName>
    <definedName name="대구프" localSheetId="0">#REF!</definedName>
    <definedName name="대구프">#REF!</definedName>
    <definedName name="대구함체3" localSheetId="1">#REF!</definedName>
    <definedName name="대구함체3" localSheetId="0">#REF!</definedName>
    <definedName name="대구함체3">#REF!</definedName>
    <definedName name="대기영역" localSheetId="1">#REF!</definedName>
    <definedName name="대기영역" localSheetId="0">#REF!</definedName>
    <definedName name="대기영역">#REF!</definedName>
    <definedName name="대명취부1" localSheetId="1">#REF!</definedName>
    <definedName name="대명취부1" localSheetId="0">#REF!</definedName>
    <definedName name="대명취부1">#REF!</definedName>
    <definedName name="대명취부3" localSheetId="1">#REF!</definedName>
    <definedName name="대명취부3" localSheetId="0">#REF!</definedName>
    <definedName name="대명취부3">#REF!</definedName>
    <definedName name="대바인드1" localSheetId="1">#REF!</definedName>
    <definedName name="대바인드1" localSheetId="0">#REF!</definedName>
    <definedName name="대바인드1">#REF!</definedName>
    <definedName name="대바인드2" localSheetId="1">#REF!</definedName>
    <definedName name="대바인드2" localSheetId="0">#REF!</definedName>
    <definedName name="대바인드2">#REF!</definedName>
    <definedName name="대밴드취부" localSheetId="1">#REF!</definedName>
    <definedName name="대밴드취부" localSheetId="0">#REF!</definedName>
    <definedName name="대밴드취부">#REF!</definedName>
    <definedName name="대분배함" localSheetId="1">#REF!</definedName>
    <definedName name="대분배함" localSheetId="0">#REF!</definedName>
    <definedName name="대분배함">#REF!</definedName>
    <definedName name="대성단" localSheetId="1">#REF!</definedName>
    <definedName name="대성단" localSheetId="0">#REF!</definedName>
    <definedName name="대성단">#REF!</definedName>
    <definedName name="대수" localSheetId="1">#REF!</definedName>
    <definedName name="대수" localSheetId="0">#REF!</definedName>
    <definedName name="대수">#REF!</definedName>
    <definedName name="대스파취부1" localSheetId="1">#REF!</definedName>
    <definedName name="대스파취부1" localSheetId="0">#REF!</definedName>
    <definedName name="대스파취부1">#REF!</definedName>
    <definedName name="대써콘1" localSheetId="1">#REF!</definedName>
    <definedName name="대써콘1" localSheetId="0">#REF!</definedName>
    <definedName name="대써콘1">#REF!</definedName>
    <definedName name="대옥외접지" localSheetId="1">#REF!</definedName>
    <definedName name="대옥외접지" localSheetId="0">#REF!</definedName>
    <definedName name="대옥외접지">#REF!</definedName>
    <definedName name="대입상관" localSheetId="1">#REF!</definedName>
    <definedName name="대입상관" localSheetId="0">#REF!</definedName>
    <definedName name="대입상관">#REF!</definedName>
    <definedName name="대전" localSheetId="1">#REF!</definedName>
    <definedName name="대전" localSheetId="0">#REF!</definedName>
    <definedName name="대전">#REF!</definedName>
    <definedName name="대전내역서_대전추가비교표_List" localSheetId="1">#REF!</definedName>
    <definedName name="대전내역서_대전추가비교표_List" localSheetId="0">#REF!</definedName>
    <definedName name="대전내역서_대전추가비교표_List">#REF!</definedName>
    <definedName name="대접속1" localSheetId="1">#REF!</definedName>
    <definedName name="대접속1" localSheetId="0">#REF!</definedName>
    <definedName name="대접속1">#REF!</definedName>
    <definedName name="대접속2" localSheetId="1">#REF!</definedName>
    <definedName name="대접속2" localSheetId="0">#REF!</definedName>
    <definedName name="대접속2">#REF!</definedName>
    <definedName name="대접속3" localSheetId="1">#REF!</definedName>
    <definedName name="대접속3" localSheetId="0">#REF!</definedName>
    <definedName name="대접속3">#REF!</definedName>
    <definedName name="대조가선1" localSheetId="1">#REF!</definedName>
    <definedName name="대조가선1" localSheetId="0">#REF!</definedName>
    <definedName name="대조가선1">#REF!</definedName>
    <definedName name="대크램프취부" localSheetId="1">#REF!</definedName>
    <definedName name="대크램프취부" localSheetId="0">#REF!</definedName>
    <definedName name="대크램프취부">#REF!</definedName>
    <definedName name="대함체" localSheetId="1">#REF!</definedName>
    <definedName name="대함체" localSheetId="0">#REF!</definedName>
    <definedName name="대함체">#REF!</definedName>
    <definedName name="대호" localSheetId="1">#REF!</definedName>
    <definedName name="대호" localSheetId="0">#REF!</definedName>
    <definedName name="대호">#REF!</definedName>
    <definedName name="덤프경비" localSheetId="1">#REF!</definedName>
    <definedName name="덤프경비" localSheetId="0">#REF!</definedName>
    <definedName name="덤프경비">#REF!</definedName>
    <definedName name="덤프노무" localSheetId="1">#REF!</definedName>
    <definedName name="덤프노무" localSheetId="0">#REF!</definedName>
    <definedName name="덤프노무">#REF!</definedName>
    <definedName name="덤프재료" localSheetId="1">#REF!</definedName>
    <definedName name="덤프재료" localSheetId="0">#REF!</definedName>
    <definedName name="덤프재료">#REF!</definedName>
    <definedName name="도경1" localSheetId="1">#REF!</definedName>
    <definedName name="도경1" localSheetId="0">#REF!</definedName>
    <definedName name="도경1">#REF!</definedName>
    <definedName name="도경2" localSheetId="1">#REF!</definedName>
    <definedName name="도경2" localSheetId="0">#REF!</definedName>
    <definedName name="도경2">#REF!</definedName>
    <definedName name="도급" localSheetId="1">#REF!</definedName>
    <definedName name="도급" localSheetId="0">#REF!</definedName>
    <definedName name="도급">#REF!</definedName>
    <definedName name="도급." localSheetId="1">#REF!</definedName>
    <definedName name="도급." localSheetId="0">#REF!</definedName>
    <definedName name="도급.">#REF!</definedName>
    <definedName name="도급_1" localSheetId="1">#REF!</definedName>
    <definedName name="도급_1" localSheetId="0">#REF!</definedName>
    <definedName name="도급_1">#REF!</definedName>
    <definedName name="도급1" localSheetId="1">#REF!</definedName>
    <definedName name="도급1" localSheetId="0">#REF!</definedName>
    <definedName name="도급1">#REF!</definedName>
    <definedName name="도급2" localSheetId="1">#REF!</definedName>
    <definedName name="도급2" localSheetId="0">#REF!</definedName>
    <definedName name="도급2">#REF!</definedName>
    <definedName name="도급경비" localSheetId="1">#REF!</definedName>
    <definedName name="도급경비" localSheetId="0">#REF!</definedName>
    <definedName name="도급경비">#REF!</definedName>
    <definedName name="도급경비1" localSheetId="1">#REF!</definedName>
    <definedName name="도급경비1" localSheetId="0">#REF!</definedName>
    <definedName name="도급경비1">#REF!</definedName>
    <definedName name="도급경비2" localSheetId="1">#REF!</definedName>
    <definedName name="도급경비2" localSheetId="0">#REF!</definedName>
    <definedName name="도급경비2">#REF!</definedName>
    <definedName name="도급경비3" localSheetId="1">#REF!</definedName>
    <definedName name="도급경비3" localSheetId="0">#REF!</definedName>
    <definedName name="도급경비3">#REF!</definedName>
    <definedName name="도급경비계" localSheetId="1">#REF!</definedName>
    <definedName name="도급경비계" localSheetId="0">#REF!</definedName>
    <definedName name="도급경비계">#REF!</definedName>
    <definedName name="도급계2" localSheetId="1">#REF!</definedName>
    <definedName name="도급계2" localSheetId="0">#REF!</definedName>
    <definedName name="도급계2">#REF!</definedName>
    <definedName name="도급계3" localSheetId="1">#REF!</definedName>
    <definedName name="도급계3" localSheetId="0">#REF!</definedName>
    <definedName name="도급계3">#REF!</definedName>
    <definedName name="도급공사" localSheetId="1">#REF!</definedName>
    <definedName name="도급공사" localSheetId="0">#REF!</definedName>
    <definedName name="도급공사">#REF!</definedName>
    <definedName name="도급공사비" localSheetId="1">#REF!</definedName>
    <definedName name="도급공사비" localSheetId="0">#REF!</definedName>
    <definedName name="도급공사비">#REF!</definedName>
    <definedName name="도급공사비계" localSheetId="1">#REF!</definedName>
    <definedName name="도급공사비계" localSheetId="0">#REF!</definedName>
    <definedName name="도급공사비계">#REF!</definedName>
    <definedName name="도급단가" localSheetId="1">#REF!</definedName>
    <definedName name="도급단가" localSheetId="0">#REF!</definedName>
    <definedName name="도급단가">#REF!</definedName>
    <definedName name="도급분경비" localSheetId="1">#REF!</definedName>
    <definedName name="도급분경비" localSheetId="0">#REF!</definedName>
    <definedName name="도급분경비">#REF!</definedName>
    <definedName name="도급분총합" localSheetId="1">#REF!</definedName>
    <definedName name="도급분총합" localSheetId="0">#REF!</definedName>
    <definedName name="도급분총합">#REF!</definedName>
    <definedName name="도급예산액" localSheetId="1">#REF!</definedName>
    <definedName name="도급예산액" localSheetId="0">#REF!</definedName>
    <definedName name="도급예산액">#REF!</definedName>
    <definedName name="도급예상액" localSheetId="1">#REF!</definedName>
    <definedName name="도급예상액" localSheetId="0">#REF!</definedName>
    <definedName name="도급예상액">#REF!</definedName>
    <definedName name="도급예정액2" localSheetId="1">#REF!</definedName>
    <definedName name="도급예정액2" localSheetId="0">#REF!</definedName>
    <definedName name="도급예정액2">#REF!</definedName>
    <definedName name="도급예정액3" localSheetId="1">#REF!</definedName>
    <definedName name="도급예정액3" localSheetId="0">#REF!</definedName>
    <definedName name="도급예정액3">#REF!</definedName>
    <definedName name="도급예정액4" localSheetId="1">#REF!</definedName>
    <definedName name="도급예정액4" localSheetId="0">#REF!</definedName>
    <definedName name="도급예정액4">#REF!</definedName>
    <definedName name="도급운반" localSheetId="1">#REF!</definedName>
    <definedName name="도급운반" localSheetId="0">#REF!</definedName>
    <definedName name="도급운반">#REF!</definedName>
    <definedName name="도급자재" localSheetId="1">#REF!</definedName>
    <definedName name="도급자재" localSheetId="0">#REF!</definedName>
    <definedName name="도급자재">#REF!</definedName>
    <definedName name="도급재료" localSheetId="1">#REF!</definedName>
    <definedName name="도급재료" localSheetId="0">#REF!</definedName>
    <definedName name="도급재료">#REF!</definedName>
    <definedName name="도급재료1" localSheetId="1">#REF!</definedName>
    <definedName name="도급재료1" localSheetId="0">#REF!</definedName>
    <definedName name="도급재료1">#REF!</definedName>
    <definedName name="도급재료2" localSheetId="1">#REF!</definedName>
    <definedName name="도급재료2" localSheetId="0">#REF!</definedName>
    <definedName name="도급재료2">#REF!</definedName>
    <definedName name="도급재료3" localSheetId="1">#REF!</definedName>
    <definedName name="도급재료3" localSheetId="0">#REF!</definedName>
    <definedName name="도급재료3">#REF!</definedName>
    <definedName name="도급재료비" localSheetId="1">#REF!</definedName>
    <definedName name="도급재료비" localSheetId="0">#REF!</definedName>
    <definedName name="도급재료비">#REF!</definedName>
    <definedName name="도급총계" localSheetId="1">#REF!</definedName>
    <definedName name="도급총계" localSheetId="0">#REF!</definedName>
    <definedName name="도급총계">#REF!</definedName>
    <definedName name="도급총합_1" localSheetId="1">#REF!</definedName>
    <definedName name="도급총합_1" localSheetId="0">#REF!</definedName>
    <definedName name="도급총합_1">#REF!</definedName>
    <definedName name="도급총합_2" localSheetId="1">#REF!</definedName>
    <definedName name="도급총합_2" localSheetId="0">#REF!</definedName>
    <definedName name="도급총합_2">#REF!</definedName>
    <definedName name="도료" localSheetId="1">#REF!</definedName>
    <definedName name="도료" localSheetId="0">#REF!</definedName>
    <definedName name="도료">#REF!</definedName>
    <definedName name="도료1" localSheetId="1">#REF!</definedName>
    <definedName name="도료1" localSheetId="0">#REF!</definedName>
    <definedName name="도료1">#REF!</definedName>
    <definedName name="도료10" localSheetId="1">#REF!</definedName>
    <definedName name="도료10" localSheetId="0">#REF!</definedName>
    <definedName name="도료10">#REF!</definedName>
    <definedName name="도료11" localSheetId="1">#REF!</definedName>
    <definedName name="도료11" localSheetId="0">#REF!</definedName>
    <definedName name="도료11">#REF!</definedName>
    <definedName name="도료12" localSheetId="1">#REF!</definedName>
    <definedName name="도료12" localSheetId="0">#REF!</definedName>
    <definedName name="도료12">#REF!</definedName>
    <definedName name="도료13" localSheetId="1">#REF!</definedName>
    <definedName name="도료13" localSheetId="0">#REF!</definedName>
    <definedName name="도료13">#REF!</definedName>
    <definedName name="도료14" localSheetId="1">#REF!</definedName>
    <definedName name="도료14" localSheetId="0">#REF!</definedName>
    <definedName name="도료14">#REF!</definedName>
    <definedName name="도료15" localSheetId="1">#REF!</definedName>
    <definedName name="도료15" localSheetId="0">#REF!</definedName>
    <definedName name="도료15">#REF!</definedName>
    <definedName name="도료16" localSheetId="1">#REF!</definedName>
    <definedName name="도료16" localSheetId="0">#REF!</definedName>
    <definedName name="도료16">#REF!</definedName>
    <definedName name="도료17" localSheetId="1">#REF!</definedName>
    <definedName name="도료17" localSheetId="0">#REF!</definedName>
    <definedName name="도료17">#REF!</definedName>
    <definedName name="도료18" localSheetId="1">#REF!</definedName>
    <definedName name="도료18" localSheetId="0">#REF!</definedName>
    <definedName name="도료18">#REF!</definedName>
    <definedName name="도료2" localSheetId="1">#REF!</definedName>
    <definedName name="도료2" localSheetId="0">#REF!</definedName>
    <definedName name="도료2">#REF!</definedName>
    <definedName name="도료3" localSheetId="1">#REF!</definedName>
    <definedName name="도료3" localSheetId="0">#REF!</definedName>
    <definedName name="도료3">#REF!</definedName>
    <definedName name="도료4" localSheetId="1">#REF!</definedName>
    <definedName name="도료4" localSheetId="0">#REF!</definedName>
    <definedName name="도료4">#REF!</definedName>
    <definedName name="도료5" localSheetId="1">#REF!</definedName>
    <definedName name="도료5" localSheetId="0">#REF!</definedName>
    <definedName name="도료5">#REF!</definedName>
    <definedName name="도료6" localSheetId="1">#REF!</definedName>
    <definedName name="도료6" localSheetId="0">#REF!</definedName>
    <definedName name="도료6">#REF!</definedName>
    <definedName name="도료7" localSheetId="1">#REF!</definedName>
    <definedName name="도료7" localSheetId="0">#REF!</definedName>
    <definedName name="도료7">#REF!</definedName>
    <definedName name="도료8" localSheetId="1">#REF!</definedName>
    <definedName name="도료8" localSheetId="0">#REF!</definedName>
    <definedName name="도료8">#REF!</definedName>
    <definedName name="도료9" localSheetId="1">#REF!</definedName>
    <definedName name="도료9" localSheetId="0">#REF!</definedName>
    <definedName name="도료9">#REF!</definedName>
    <definedName name="도료남시화" localSheetId="1">#REF!</definedName>
    <definedName name="도료남시화" localSheetId="0">#REF!</definedName>
    <definedName name="도료남시화">#REF!</definedName>
    <definedName name="도료서시화" localSheetId="1">#REF!</definedName>
    <definedName name="도료서시화" localSheetId="0">#REF!</definedName>
    <definedName name="도료서시화">#REF!</definedName>
    <definedName name="도배공" localSheetId="1">#REF!</definedName>
    <definedName name="도배공" localSheetId="0">#REF!</definedName>
    <definedName name="도배공">#REF!</definedName>
    <definedName name="도서" localSheetId="1">#REF!</definedName>
    <definedName name="도서" localSheetId="0">#REF!</definedName>
    <definedName name="도서">#REF!</definedName>
    <definedName name="도서1" localSheetId="1">#REF!</definedName>
    <definedName name="도서1" localSheetId="0">#REF!</definedName>
    <definedName name="도서1">#REF!</definedName>
    <definedName name="도서2" localSheetId="1">#REF!</definedName>
    <definedName name="도서2" localSheetId="0">#REF!</definedName>
    <definedName name="도서2">#REF!</definedName>
    <definedName name="도서2way" localSheetId="1">#REF!</definedName>
    <definedName name="도서2way" localSheetId="0">#REF!</definedName>
    <definedName name="도서2way">#REF!</definedName>
    <definedName name="도서8way" localSheetId="1">#REF!</definedName>
    <definedName name="도서8way" localSheetId="0">#REF!</definedName>
    <definedName name="도서8way">#REF!</definedName>
    <definedName name="도서ONU" localSheetId="1">#REF!</definedName>
    <definedName name="도서ONU" localSheetId="0">#REF!</definedName>
    <definedName name="도서ONU">#REF!</definedName>
    <definedName name="도서동축12" localSheetId="1">#REF!</definedName>
    <definedName name="도서동축12" localSheetId="0">#REF!</definedName>
    <definedName name="도서동축12">#REF!</definedName>
    <definedName name="도서인쇄" localSheetId="1">#REF!</definedName>
    <definedName name="도서인쇄" localSheetId="0">#REF!</definedName>
    <definedName name="도서인쇄">#REF!</definedName>
    <definedName name="도서전력공급기" localSheetId="1">#REF!</definedName>
    <definedName name="도서전력공급기" localSheetId="0">#REF!</definedName>
    <definedName name="도서전력공급기">#REF!</definedName>
    <definedName name="도서전력삽입기" localSheetId="1">#REF!</definedName>
    <definedName name="도서전력삽입기" localSheetId="0">#REF!</definedName>
    <definedName name="도서전력삽입기">#REF!</definedName>
    <definedName name="도서증폭기" localSheetId="1">#REF!</definedName>
    <definedName name="도서증폭기" localSheetId="0">#REF!</definedName>
    <definedName name="도서증폭기">#REF!</definedName>
    <definedName name="도장공" localSheetId="1">#REF!</definedName>
    <definedName name="도장공" localSheetId="0">#REF!</definedName>
    <definedName name="도장공">#REF!</definedName>
    <definedName name="도재" localSheetId="1">#REF!</definedName>
    <definedName name="도재" localSheetId="0">#REF!</definedName>
    <definedName name="도재">#REF!</definedName>
    <definedName name="도재_1" localSheetId="1">#REF!</definedName>
    <definedName name="도재_1" localSheetId="0">#REF!</definedName>
    <definedName name="도재_1">#REF!</definedName>
    <definedName name="도통시험" localSheetId="1">#REF!</definedName>
    <definedName name="도통시험" localSheetId="0">#REF!</definedName>
    <definedName name="도통시험">#REF!</definedName>
    <definedName name="독산" localSheetId="1">#REF!</definedName>
    <definedName name="독산" localSheetId="0">#REF!</definedName>
    <definedName name="독산">#REF!</definedName>
    <definedName name="독야" localSheetId="1">#REF!</definedName>
    <definedName name="독야" localSheetId="0">#REF!</definedName>
    <definedName name="독야">#REF!</definedName>
    <definedName name="독평" localSheetId="1">#REF!</definedName>
    <definedName name="독평" localSheetId="0">#REF!</definedName>
    <definedName name="독평">#REF!</definedName>
    <definedName name="동교1" localSheetId="1">#REF!</definedName>
    <definedName name="동교1" localSheetId="0">#REF!</definedName>
    <definedName name="동교1">#REF!</definedName>
    <definedName name="동교2" localSheetId="1">#REF!</definedName>
    <definedName name="동교2" localSheetId="0">#REF!</definedName>
    <definedName name="동교2">#REF!</definedName>
    <definedName name="동교3" localSheetId="1">#REF!</definedName>
    <definedName name="동교3" localSheetId="0">#REF!</definedName>
    <definedName name="동교3">#REF!</definedName>
    <definedName name="동교4" localSheetId="1">#REF!</definedName>
    <definedName name="동교4" localSheetId="0">#REF!</definedName>
    <definedName name="동교4">#REF!</definedName>
    <definedName name="동원" localSheetId="1">#REF!</definedName>
    <definedName name="동원" localSheetId="0">#REF!</definedName>
    <definedName name="동원">#REF!</definedName>
    <definedName name="동원1" localSheetId="1">#REF!</definedName>
    <definedName name="동원1" localSheetId="0">#REF!</definedName>
    <definedName name="동원1">#REF!</definedName>
    <definedName name="동원인력계획표" localSheetId="1">#REF!,#REF!,#REF!</definedName>
    <definedName name="동원인력계획표" localSheetId="0">#REF!,#REF!,#REF!</definedName>
    <definedName name="동원인력계획표">#REF!,#REF!,#REF!</definedName>
    <definedName name="동축_1" localSheetId="1">#REF!</definedName>
    <definedName name="동축_1" localSheetId="0">#REF!</definedName>
    <definedName name="동축_1">#REF!</definedName>
    <definedName name="동축_2" localSheetId="1">#REF!</definedName>
    <definedName name="동축_2" localSheetId="0">#REF!</definedName>
    <definedName name="동축_2">#REF!</definedName>
    <definedName name="동축_7C" localSheetId="1">#REF!</definedName>
    <definedName name="동축_7C" localSheetId="0">#REF!</definedName>
    <definedName name="동축_7C">#REF!</definedName>
    <definedName name="동축12" localSheetId="1">#REF!</definedName>
    <definedName name="동축12" localSheetId="0">#REF!</definedName>
    <definedName name="동축12">#REF!</definedName>
    <definedName name="동축12C" localSheetId="1">#REF!</definedName>
    <definedName name="동축12C" localSheetId="0">#REF!</definedName>
    <definedName name="동축12C">#REF!</definedName>
    <definedName name="동축17" localSheetId="1">#REF!</definedName>
    <definedName name="동축17" localSheetId="0">#REF!</definedName>
    <definedName name="동축17">#REF!</definedName>
    <definedName name="동축전송_1" localSheetId="1">#REF!</definedName>
    <definedName name="동축전송_1" localSheetId="0">#REF!</definedName>
    <definedName name="동축전송_1">#REF!</definedName>
    <definedName name="동축전송_2" localSheetId="1">#REF!</definedName>
    <definedName name="동축전송_2" localSheetId="0">#REF!</definedName>
    <definedName name="동축전송_2">#REF!</definedName>
    <definedName name="동축전송계" localSheetId="1">#REF!</definedName>
    <definedName name="동축전송계" localSheetId="0">#REF!</definedName>
    <definedName name="동축전송계">#REF!</definedName>
    <definedName name="동축전송설치" localSheetId="1">#REF!</definedName>
    <definedName name="동축전송설치" localSheetId="0">#REF!</definedName>
    <definedName name="동축전송설치">#REF!</definedName>
    <definedName name="동축전송장치" localSheetId="1">#REF!</definedName>
    <definedName name="동축전송장치" localSheetId="0">#REF!</definedName>
    <definedName name="동축전송장치">#REF!</definedName>
    <definedName name="동축케이블계" localSheetId="1">#REF!</definedName>
    <definedName name="동축케이블계" localSheetId="0">#REF!</definedName>
    <definedName name="동축케이블계">#REF!</definedName>
    <definedName name="동축포설" localSheetId="1">#REF!</definedName>
    <definedName name="동축포설" localSheetId="0">#REF!</definedName>
    <definedName name="동축포설">#REF!</definedName>
    <definedName name="되메우기손료" localSheetId="1">#REF!</definedName>
    <definedName name="되메우기손료" localSheetId="0">#REF!</definedName>
    <definedName name="되메우기손료">#REF!</definedName>
    <definedName name="되메우기재료" localSheetId="1">#REF!</definedName>
    <definedName name="되메우기재료" localSheetId="0">#REF!</definedName>
    <definedName name="되메우기재료">#REF!</definedName>
    <definedName name="드럼산출2" localSheetId="1">#REF!</definedName>
    <definedName name="드럼산출2" localSheetId="0">#REF!</definedName>
    <definedName name="드럼산출2">#REF!</definedName>
    <definedName name="드럼표" localSheetId="1">'2018년 인건비(생활관)'!드럼표</definedName>
    <definedName name="드럼표">[0]!드럼표</definedName>
    <definedName name="등기구설치" localSheetId="1">#REF!</definedName>
    <definedName name="등기구설치" localSheetId="0">#REF!</definedName>
    <definedName name="등기구설치">#REF!</definedName>
    <definedName name="ㄹ" localSheetId="1">'2018년 인건비(생활관)'!ㄹ</definedName>
    <definedName name="ㄹ">[0]!ㄹ</definedName>
    <definedName name="ㄹㄹ" localSheetId="1">#REF!</definedName>
    <definedName name="ㄹㄹ" localSheetId="0">#REF!</definedName>
    <definedName name="ㄹㄹ">#REF!</definedName>
    <definedName name="ㄹㅇ" localSheetId="1">#REF!</definedName>
    <definedName name="ㄹㅇ" localSheetId="0">#REF!</definedName>
    <definedName name="ㄹㅇ">#REF!</definedName>
    <definedName name="ㄹㅇㄶ" localSheetId="1" hidden="1">#REF!</definedName>
    <definedName name="ㄹㅇㄶ" localSheetId="0" hidden="1">#REF!</definedName>
    <definedName name="ㄹㅇㄶ" hidden="1">#REF!</definedName>
    <definedName name="ㄹㅇㄶ옿" hidden="1">'[39]N賃率-職'!$I$5:$I$30</definedName>
    <definedName name="ㄹㅇㄹㅇ" localSheetId="1" hidden="1">#REF!</definedName>
    <definedName name="ㄹㅇㄹㅇ" localSheetId="0" hidden="1">#REF!</definedName>
    <definedName name="ㄹㅇㄹㅇ" hidden="1">#REF!</definedName>
    <definedName name="라마" localSheetId="1">#REF!</definedName>
    <definedName name="라마" localSheetId="0">#REF!</definedName>
    <definedName name="라마">#REF!</definedName>
    <definedName name="락산" localSheetId="1">#REF!</definedName>
    <definedName name="락산" localSheetId="0">#REF!</definedName>
    <definedName name="락산">#REF!</definedName>
    <definedName name="락야" localSheetId="1">#REF!</definedName>
    <definedName name="락야" localSheetId="0">#REF!</definedName>
    <definedName name="락야">#REF!</definedName>
    <definedName name="락평" localSheetId="1">#REF!</definedName>
    <definedName name="락평" localSheetId="0">#REF!</definedName>
    <definedName name="락평">#REF!</definedName>
    <definedName name="랙설치" localSheetId="1">#REF!</definedName>
    <definedName name="랙설치" localSheetId="0">#REF!</definedName>
    <definedName name="랙설치">#REF!</definedName>
    <definedName name="랙설치A" localSheetId="1">#REF!</definedName>
    <definedName name="랙설치A" localSheetId="0">#REF!</definedName>
    <definedName name="랙설치A">#REF!</definedName>
    <definedName name="램머Q간재">[36]램머!$D$20</definedName>
    <definedName name="램머Q간재10">[36]램머!$F$20</definedName>
    <definedName name="램머Q간재야간">[36]램머!$J$20</definedName>
    <definedName name="램머Q노무">[36]램머!$D$21</definedName>
    <definedName name="램머Q노무10">[36]램머!$F$21</definedName>
    <definedName name="램머Q노무야간">[36]램머!$J$21</definedName>
    <definedName name="램머Q손료">[36]램머!$D$22</definedName>
    <definedName name="램머Q손료10">[36]램머!$F$22</definedName>
    <definedName name="램머Q손료야간">[36]램머!$J$22</definedName>
    <definedName name="램머간재">'[36]기계경비(시간당)'!$H$170</definedName>
    <definedName name="램머노무">'[36]기계경비(시간당)'!$H$166</definedName>
    <definedName name="램머노무야간">'[36]기계경비(시간당)'!$H$167</definedName>
    <definedName name="램머손료">'[36]기계경비(시간당)'!$H$165</definedName>
    <definedName name="롯드" localSheetId="1">#REF!</definedName>
    <definedName name="롯드" localSheetId="0">#REF!</definedName>
    <definedName name="롯드">#REF!</definedName>
    <definedName name="루피공" localSheetId="1">#REF!</definedName>
    <definedName name="루피공" localSheetId="0">#REF!</definedName>
    <definedName name="루피공">#REF!</definedName>
    <definedName name="리벳공" localSheetId="1">#REF!</definedName>
    <definedName name="리벳공" localSheetId="0">#REF!</definedName>
    <definedName name="리벳공">#REF!</definedName>
    <definedName name="ㅁ1" localSheetId="1">#REF!</definedName>
    <definedName name="ㅁ1" localSheetId="0">#REF!</definedName>
    <definedName name="ㅁ1">#REF!</definedName>
    <definedName name="ㅁ101" localSheetId="1">[40]철거산출근거!#REF!</definedName>
    <definedName name="ㅁ101" localSheetId="0">[40]철거산출근거!#REF!</definedName>
    <definedName name="ㅁ101">[40]철거산출근거!#REF!</definedName>
    <definedName name="ㅁ2000" localSheetId="1">#REF!</definedName>
    <definedName name="ㅁ2000" localSheetId="0">#REF!</definedName>
    <definedName name="ㅁ2000">#REF!</definedName>
    <definedName name="ㅁ201" localSheetId="1">[40]철거산출근거!#REF!</definedName>
    <definedName name="ㅁ201" localSheetId="0">[40]철거산출근거!#REF!</definedName>
    <definedName name="ㅁ201">[40]철거산출근거!#REF!</definedName>
    <definedName name="ㅁ500" localSheetId="1">[41]Baby일위대가!#REF!</definedName>
    <definedName name="ㅁ500" localSheetId="0">[41]Baby일위대가!#REF!</definedName>
    <definedName name="ㅁ500">[41]Baby일위대가!#REF!</definedName>
    <definedName name="ㅁ545" localSheetId="1">#REF!</definedName>
    <definedName name="ㅁ545" localSheetId="0">#REF!</definedName>
    <definedName name="ㅁ545">#REF!</definedName>
    <definedName name="ㅁ60" localSheetId="1">[18]직노!#REF!</definedName>
    <definedName name="ㅁ60" localSheetId="0">[18]직노!#REF!</definedName>
    <definedName name="ㅁ60">[18]직노!#REF!</definedName>
    <definedName name="ㅁ636" localSheetId="1">#REF!</definedName>
    <definedName name="ㅁ636" localSheetId="0">#REF!</definedName>
    <definedName name="ㅁ636">#REF!</definedName>
    <definedName name="ㅁ9" localSheetId="1">#REF!</definedName>
    <definedName name="ㅁ9" localSheetId="0">#REF!</definedName>
    <definedName name="ㅁ9">#REF!</definedName>
    <definedName name="ㅁㄴㅁㄴㅁㄴ" localSheetId="1">'2018년 인건비(생활관)'!ㅁㄴㅁㄴㅁㄴ</definedName>
    <definedName name="ㅁㄴㅁㄴㅁㄴ">[0]!ㅁㄴㅁㄴㅁㄴ</definedName>
    <definedName name="ㅁㄴㅇ" localSheetId="1">#REF!</definedName>
    <definedName name="ㅁㄴㅇ" localSheetId="0">#REF!</definedName>
    <definedName name="ㅁㄴㅇ">#REF!</definedName>
    <definedName name="ㅁㄴㅇㄹ" localSheetId="1" hidden="1">{#N/A,#N/A,TRUE,"토적및재료집계";#N/A,#N/A,TRUE,"토적및재료집계";#N/A,#N/A,TRUE,"단위량"}</definedName>
    <definedName name="ㅁㄴㅇㄹ" hidden="1">{#N/A,#N/A,TRUE,"토적및재료집계";#N/A,#N/A,TRUE,"토적및재료집계";#N/A,#N/A,TRUE,"단위량"}</definedName>
    <definedName name="ㅁㄴㅇㄻㄴ" localSheetId="1" hidden="1">{"'5국공정'!$A$1:$E$128"}</definedName>
    <definedName name="ㅁㄴㅇㄻㄴ" hidden="1">{"'5국공정'!$A$1:$E$128"}</definedName>
    <definedName name="ㅁㄴㅇㅁ" localSheetId="1" hidden="1">{"'5국공정'!$A$1:$E$128"}</definedName>
    <definedName name="ㅁㄴㅇㅁ" hidden="1">{"'5국공정'!$A$1:$E$128"}</definedName>
    <definedName name="ㅁㄴㅌㄴ" localSheetId="1" hidden="1">{"'자리배치도'!$AG$1:$CI$28"}</definedName>
    <definedName name="ㅁㄴㅌㄴ" hidden="1">{"'자리배치도'!$AG$1:$CI$28"}</definedName>
    <definedName name="ㅁㅁ" localSheetId="1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ㅁㅁ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ㅁㅁ158" localSheetId="1">#REF!</definedName>
    <definedName name="ㅁㅁ158" localSheetId="0">#REF!</definedName>
    <definedName name="ㅁㅁ158">#REF!</definedName>
    <definedName name="ㅁㅁㅁㅁ" localSheetId="1">#REF!</definedName>
    <definedName name="ㅁㅁㅁㅁ" localSheetId="0">#REF!</definedName>
    <definedName name="ㅁㅁㅁㅁ">#REF!</definedName>
    <definedName name="ㅁㅁㅁㅁㅁㅁㅁ" localSheetId="1">#REF!</definedName>
    <definedName name="ㅁㅁㅁㅁㅁㅁㅁ" localSheetId="0">#REF!</definedName>
    <definedName name="ㅁㅁㅁㅁㅁㅁㅁ">#REF!</definedName>
    <definedName name="마" localSheetId="1">[28]!Macro13</definedName>
    <definedName name="마" localSheetId="0">[29]!Macro13</definedName>
    <definedName name="마">[29]!Macro13</definedName>
    <definedName name="마산영업국" localSheetId="1">'2018년 인건비(생활관)'!마산영업국</definedName>
    <definedName name="마산영업국">[0]!마산영업국</definedName>
    <definedName name="맨홀길이" localSheetId="1">#REF!</definedName>
    <definedName name="맨홀길이" localSheetId="0">#REF!</definedName>
    <definedName name="맨홀길이">#REF!</definedName>
    <definedName name="맨홀뚜껑" localSheetId="1">#REF!</definedName>
    <definedName name="맨홀뚜껑" localSheetId="0">#REF!</definedName>
    <definedName name="맨홀뚜껑">#REF!</definedName>
    <definedName name="머신" localSheetId="1">#REF!</definedName>
    <definedName name="머신" localSheetId="0">#REF!</definedName>
    <definedName name="머신">#REF!</definedName>
    <definedName name="명성" localSheetId="1">'2018년 인건비(생활관)'!명성</definedName>
    <definedName name="명성">[0]!명성</definedName>
    <definedName name="명찰가1" localSheetId="1">#REF!</definedName>
    <definedName name="명찰가1" localSheetId="0">#REF!</definedName>
    <definedName name="명찰가1">#REF!</definedName>
    <definedName name="명찰가2" localSheetId="1">#REF!</definedName>
    <definedName name="명찰가2" localSheetId="0">#REF!</definedName>
    <definedName name="명찰가2">#REF!</definedName>
    <definedName name="명찰가공" localSheetId="1">#REF!</definedName>
    <definedName name="명찰가공" localSheetId="0">#REF!</definedName>
    <definedName name="명찰가공">#REF!</definedName>
    <definedName name="명찰가공A" localSheetId="1">#REF!</definedName>
    <definedName name="명찰가공A" localSheetId="0">#REF!</definedName>
    <definedName name="명찰가공A">#REF!</definedName>
    <definedName name="명찰가공울산신" localSheetId="1">#REF!</definedName>
    <definedName name="명찰가공울산신" localSheetId="0">#REF!</definedName>
    <definedName name="명찰가공울산신">#REF!</definedName>
    <definedName name="명찰가공울산철" localSheetId="1">#REF!</definedName>
    <definedName name="명찰가공울산철" localSheetId="0">#REF!</definedName>
    <definedName name="명찰가공울산철">#REF!</definedName>
    <definedName name="명찰지1" localSheetId="1">#REF!</definedName>
    <definedName name="명찰지1" localSheetId="0">#REF!</definedName>
    <definedName name="명찰지1">#REF!</definedName>
    <definedName name="명찰지2" localSheetId="1">#REF!</definedName>
    <definedName name="명찰지2" localSheetId="0">#REF!</definedName>
    <definedName name="명찰지2">#REF!</definedName>
    <definedName name="명찰지중" localSheetId="1">#REF!</definedName>
    <definedName name="명찰지중" localSheetId="0">#REF!</definedName>
    <definedName name="명찰지중">#REF!</definedName>
    <definedName name="명찰지중A" localSheetId="1">#REF!</definedName>
    <definedName name="명찰지중A" localSheetId="0">#REF!</definedName>
    <definedName name="명찰지중A">#REF!</definedName>
    <definedName name="명찰지중울산신" localSheetId="1">#REF!</definedName>
    <definedName name="명찰지중울산신" localSheetId="0">#REF!</definedName>
    <definedName name="명찰지중울산신">#REF!</definedName>
    <definedName name="명찰지중울산철" localSheetId="1">#REF!</definedName>
    <definedName name="명찰지중울산철" localSheetId="0">#REF!</definedName>
    <definedName name="명찰지중울산철">#REF!</definedName>
    <definedName name="명찰철거1" localSheetId="1">#REF!</definedName>
    <definedName name="명찰철거1" localSheetId="0">#REF!</definedName>
    <definedName name="명찰철거1">#REF!</definedName>
    <definedName name="명찰철거A" localSheetId="1">#REF!</definedName>
    <definedName name="명찰철거A" localSheetId="0">#REF!</definedName>
    <definedName name="명찰철거A">#REF!</definedName>
    <definedName name="명찰취부" localSheetId="1">#REF!</definedName>
    <definedName name="명찰취부" localSheetId="0">#REF!</definedName>
    <definedName name="명찰취부">#REF!</definedName>
    <definedName name="명찰취부A" localSheetId="1">#REF!</definedName>
    <definedName name="명찰취부A" localSheetId="0">#REF!</definedName>
    <definedName name="명찰취부A">#REF!</definedName>
    <definedName name="명찰취부B" localSheetId="1">#REF!</definedName>
    <definedName name="명찰취부B" localSheetId="0">#REF!</definedName>
    <definedName name="명찰취부B">#REF!</definedName>
    <definedName name="명철거1" localSheetId="1">#REF!</definedName>
    <definedName name="명철거1" localSheetId="0">#REF!</definedName>
    <definedName name="명철거1">#REF!</definedName>
    <definedName name="명철거2" localSheetId="1">#REF!</definedName>
    <definedName name="명철거2" localSheetId="0">#REF!</definedName>
    <definedName name="명철거2">#REF!</definedName>
    <definedName name="명철거3" localSheetId="1">#REF!</definedName>
    <definedName name="명철거3" localSheetId="0">#REF!</definedName>
    <definedName name="명철거3">#REF!</definedName>
    <definedName name="명취부1" localSheetId="1">#REF!</definedName>
    <definedName name="명취부1" localSheetId="0">#REF!</definedName>
    <definedName name="명취부1">#REF!</definedName>
    <definedName name="명취부2" localSheetId="1">#REF!</definedName>
    <definedName name="명취부2" localSheetId="0">#REF!</definedName>
    <definedName name="명취부2">#REF!</definedName>
    <definedName name="명취부3" localSheetId="1">#REF!</definedName>
    <definedName name="명취부3" localSheetId="0">#REF!</definedName>
    <definedName name="명취부3">#REF!</definedName>
    <definedName name="모니터" localSheetId="1">#REF!</definedName>
    <definedName name="모니터" localSheetId="0">#REF!</definedName>
    <definedName name="모니터">#REF!</definedName>
    <definedName name="모니터신설" localSheetId="1">#REF!</definedName>
    <definedName name="모니터신설" localSheetId="0">#REF!</definedName>
    <definedName name="모니터신설">#REF!</definedName>
    <definedName name="모니터이설" localSheetId="1">#REF!</definedName>
    <definedName name="모니터이설" localSheetId="0">#REF!</definedName>
    <definedName name="모니터이설">#REF!</definedName>
    <definedName name="모니터철거" localSheetId="1">#REF!</definedName>
    <definedName name="모니터철거" localSheetId="0">#REF!</definedName>
    <definedName name="모니터철거">#REF!</definedName>
    <definedName name="모뎀신설" localSheetId="1">#REF!</definedName>
    <definedName name="모뎀신설" localSheetId="0">#REF!</definedName>
    <definedName name="모뎀신설">#REF!</definedName>
    <definedName name="모뎀이설" localSheetId="1">#REF!</definedName>
    <definedName name="모뎀이설" localSheetId="0">#REF!</definedName>
    <definedName name="모뎀이설">#REF!</definedName>
    <definedName name="모래다짐" localSheetId="1">#REF!</definedName>
    <definedName name="모래다짐" localSheetId="0">#REF!</definedName>
    <definedName name="모래다짐">#REF!</definedName>
    <definedName name="모선배선154" localSheetId="1">#REF!</definedName>
    <definedName name="모선배선154" localSheetId="0">#REF!</definedName>
    <definedName name="모선배선154">#REF!</definedName>
    <definedName name="모선배선66" localSheetId="1">#REF!</definedName>
    <definedName name="모선배선66" localSheetId="0">#REF!</definedName>
    <definedName name="모선배선66">#REF!</definedName>
    <definedName name="모선분기154" localSheetId="1">#REF!</definedName>
    <definedName name="모선분기154" localSheetId="0">#REF!</definedName>
    <definedName name="모선분기154">#REF!</definedName>
    <definedName name="모선분기66" localSheetId="1">#REF!</definedName>
    <definedName name="모선분기66" localSheetId="0">#REF!</definedName>
    <definedName name="모선분기66">#REF!</definedName>
    <definedName name="모선분기분리66" localSheetId="1">#REF!</definedName>
    <definedName name="모선분기분리66" localSheetId="0">#REF!</definedName>
    <definedName name="모선분기분리66">#REF!</definedName>
    <definedName name="모터설치" localSheetId="1">#REF!</definedName>
    <definedName name="모터설치" localSheetId="0">#REF!</definedName>
    <definedName name="모터설치">#REF!</definedName>
    <definedName name="모터전원부설치" localSheetId="1">#REF!</definedName>
    <definedName name="모터전원부설치" localSheetId="0">#REF!</definedName>
    <definedName name="모터전원부설치">#REF!</definedName>
    <definedName name="목공" localSheetId="1">#REF!</definedName>
    <definedName name="목공" localSheetId="0">#REF!</definedName>
    <definedName name="목공">#REF!</definedName>
    <definedName name="목도" localSheetId="1">#REF!</definedName>
    <definedName name="목도" localSheetId="0">#REF!</definedName>
    <definedName name="목도">#REF!</definedName>
    <definedName name="목도공" localSheetId="1">#REF!</definedName>
    <definedName name="목도공" localSheetId="0">#REF!</definedName>
    <definedName name="목도공">#REF!</definedName>
    <definedName name="목록" localSheetId="1">#REF!</definedName>
    <definedName name="목록" localSheetId="0">#REF!</definedName>
    <definedName name="목록">#REF!</definedName>
    <definedName name="몰라임마" localSheetId="1">'2018년 인건비(생활관)'!몰라임마</definedName>
    <definedName name="몰라임마">[0]!몰라임마</definedName>
    <definedName name="무선" localSheetId="1">'2018년 인건비(생활관)'!무선</definedName>
    <definedName name="무선">[0]!무선</definedName>
    <definedName name="무선1" localSheetId="1">'2018년 인건비(생활관)'!무선1</definedName>
    <definedName name="무선1">[0]!무선1</definedName>
    <definedName name="무선안테나공" localSheetId="1">#REF!</definedName>
    <definedName name="무선안테나공" localSheetId="0">#REF!</definedName>
    <definedName name="무선안테나공">#REF!</definedName>
    <definedName name="무선전화기" localSheetId="1">'2018년 인건비(생활관)'!무선전화기</definedName>
    <definedName name="무선전화기">[0]!무선전화기</definedName>
    <definedName name="무안">[38]노무비!$B$12</definedName>
    <definedName name="물류" localSheetId="1" hidden="1">{"'5국공정'!$A$1:$E$128"}</definedName>
    <definedName name="물류" hidden="1">{"'5국공정'!$A$1:$E$128"}</definedName>
    <definedName name="물풀" localSheetId="1" hidden="1">{"'5국공정'!$A$1:$E$128"}</definedName>
    <definedName name="물풀" hidden="1">{"'5국공정'!$A$1:$E$128"}</definedName>
    <definedName name="미장공" localSheetId="1">#REF!</definedName>
    <definedName name="미장공" localSheetId="0">#REF!</definedName>
    <definedName name="미장공">#REF!</definedName>
    <definedName name="ㅂ" localSheetId="1" hidden="1">{#N/A,#N/A,FALSE,"DAOCM 2차 검토"}</definedName>
    <definedName name="ㅂ" hidden="1">{#N/A,#N/A,FALSE,"DAOCM 2차 검토"}</definedName>
    <definedName name="ㅂㅂ" localSheetId="1">#REF!</definedName>
    <definedName name="ㅂㅂ" localSheetId="0">#REF!</definedName>
    <definedName name="ㅂㅂ">#REF!</definedName>
    <definedName name="ㅂㅂㅂ" localSheetId="1" hidden="1">{#N/A,#N/A,TRUE,"토적및재료집계";#N/A,#N/A,TRUE,"토적및재료집계";#N/A,#N/A,TRUE,"단위량"}</definedName>
    <definedName name="ㅂㅂㅂ" hidden="1">{#N/A,#N/A,TRUE,"토적및재료집계";#N/A,#N/A,TRUE,"토적및재료집계";#N/A,#N/A,TRUE,"단위량"}</definedName>
    <definedName name="바" localSheetId="1">#REF!</definedName>
    <definedName name="바" localSheetId="0">#REF!</definedName>
    <definedName name="바">#REF!</definedName>
    <definedName name="바개" localSheetId="1">#REF!</definedName>
    <definedName name="바개" localSheetId="0">#REF!</definedName>
    <definedName name="바개">#REF!</definedName>
    <definedName name="바거" localSheetId="1">#REF!</definedName>
    <definedName name="바거" localSheetId="0">#REF!</definedName>
    <definedName name="바거">#REF!</definedName>
    <definedName name="바물" localSheetId="1">#REF!</definedName>
    <definedName name="바물" localSheetId="0">#REF!</definedName>
    <definedName name="바물">#REF!</definedName>
    <definedName name="바이브레타공" localSheetId="1">#REF!</definedName>
    <definedName name="바이브레타공" localSheetId="0">#REF!</definedName>
    <definedName name="바이브레타공">#REF!</definedName>
    <definedName name="바인드1" localSheetId="1">#REF!</definedName>
    <definedName name="바인드1" localSheetId="0">#REF!</definedName>
    <definedName name="바인드1">#REF!</definedName>
    <definedName name="바인드10" localSheetId="1">#REF!</definedName>
    <definedName name="바인드10" localSheetId="0">#REF!</definedName>
    <definedName name="바인드10">#REF!</definedName>
    <definedName name="바인드1열" localSheetId="1">#REF!</definedName>
    <definedName name="바인드1열" localSheetId="0">#REF!</definedName>
    <definedName name="바인드1열">#REF!</definedName>
    <definedName name="바인드2" localSheetId="1">#REF!</definedName>
    <definedName name="바인드2" localSheetId="0">#REF!</definedName>
    <definedName name="바인드2">#REF!</definedName>
    <definedName name="바인드2열" localSheetId="1">#REF!</definedName>
    <definedName name="바인드2열" localSheetId="0">#REF!</definedName>
    <definedName name="바인드2열">#REF!</definedName>
    <definedName name="바인드3" localSheetId="1">#REF!</definedName>
    <definedName name="바인드3" localSheetId="0">#REF!</definedName>
    <definedName name="바인드3">#REF!</definedName>
    <definedName name="바인드3열" localSheetId="1">#REF!</definedName>
    <definedName name="바인드3열" localSheetId="0">#REF!</definedName>
    <definedName name="바인드3열">#REF!</definedName>
    <definedName name="바인드4" localSheetId="1">#REF!</definedName>
    <definedName name="바인드4" localSheetId="0">#REF!</definedName>
    <definedName name="바인드4">#REF!</definedName>
    <definedName name="바인드4열" localSheetId="1">#REF!</definedName>
    <definedName name="바인드4열" localSheetId="0">#REF!</definedName>
    <definedName name="바인드4열">#REF!</definedName>
    <definedName name="바인드D" localSheetId="1">#REF!</definedName>
    <definedName name="바인드D" localSheetId="0">#REF!</definedName>
    <definedName name="바인드D">#REF!</definedName>
    <definedName name="바인드선1" localSheetId="1">#REF!</definedName>
    <definedName name="바인드선1" localSheetId="0">#REF!</definedName>
    <definedName name="바인드선1">#REF!</definedName>
    <definedName name="바인드선A" localSheetId="1">#REF!</definedName>
    <definedName name="바인드선A" localSheetId="0">#REF!</definedName>
    <definedName name="바인드선A">#REF!</definedName>
    <definedName name="바인드신설4" localSheetId="1">#REF!</definedName>
    <definedName name="바인드신설4" localSheetId="0">#REF!</definedName>
    <definedName name="바인드신설4">#REF!</definedName>
    <definedName name="바인드해체" localSheetId="1">#REF!</definedName>
    <definedName name="바인드해체" localSheetId="0">#REF!</definedName>
    <definedName name="바인드해체">#REF!</definedName>
    <definedName name="바인드해체1" localSheetId="1">#REF!</definedName>
    <definedName name="바인드해체1" localSheetId="0">#REF!</definedName>
    <definedName name="바인드해체1">#REF!</definedName>
    <definedName name="바인드해체A" localSheetId="1">#REF!</definedName>
    <definedName name="바인드해체A" localSheetId="0">#REF!</definedName>
    <definedName name="바인드해체A">#REF!</definedName>
    <definedName name="바인딩1조" localSheetId="1">#REF!</definedName>
    <definedName name="바인딩1조" localSheetId="0">#REF!</definedName>
    <definedName name="바인딩1조">#REF!</definedName>
    <definedName name="바인딩1조철거" localSheetId="1">#REF!</definedName>
    <definedName name="바인딩1조철거" localSheetId="0">#REF!</definedName>
    <definedName name="바인딩1조철거">#REF!</definedName>
    <definedName name="바인딩2조" localSheetId="1">#REF!</definedName>
    <definedName name="바인딩2조" localSheetId="0">#REF!</definedName>
    <definedName name="바인딩2조">#REF!</definedName>
    <definedName name="바인딩2조철거" localSheetId="1">#REF!</definedName>
    <definedName name="바인딩2조철거" localSheetId="0">#REF!</definedName>
    <definedName name="바인딩2조철거">#REF!</definedName>
    <definedName name="반강남" localSheetId="1">#REF!</definedName>
    <definedName name="반강남" localSheetId="0">#REF!</definedName>
    <definedName name="반강남">#REF!</definedName>
    <definedName name="반경1" localSheetId="1">#REF!</definedName>
    <definedName name="반경1" localSheetId="0">#REF!</definedName>
    <definedName name="반경1">#REF!</definedName>
    <definedName name="반경2" localSheetId="1">#REF!</definedName>
    <definedName name="반경2" localSheetId="0">#REF!</definedName>
    <definedName name="반경2">#REF!</definedName>
    <definedName name="반경관A" localSheetId="1">#REF!</definedName>
    <definedName name="반경관A" localSheetId="0">#REF!</definedName>
    <definedName name="반경관A">#REF!</definedName>
    <definedName name="반경밴드1" localSheetId="1">#REF!</definedName>
    <definedName name="반경밴드1" localSheetId="0">#REF!</definedName>
    <definedName name="반경밴드1">#REF!</definedName>
    <definedName name="반경밴드2" localSheetId="1">#REF!</definedName>
    <definedName name="반경밴드2" localSheetId="0">#REF!</definedName>
    <definedName name="반경밴드2">#REF!</definedName>
    <definedName name="반광교" localSheetId="1">#REF!</definedName>
    <definedName name="반광교" localSheetId="0">#REF!</definedName>
    <definedName name="반광교">#REF!</definedName>
    <definedName name="반광주" localSheetId="1">#REF!</definedName>
    <definedName name="반광주" localSheetId="0">#REF!</definedName>
    <definedName name="반광주">#REF!</definedName>
    <definedName name="반대구" localSheetId="1">#REF!</definedName>
    <definedName name="반대구" localSheetId="0">#REF!</definedName>
    <definedName name="반대구">#REF!</definedName>
    <definedName name="반대전" localSheetId="1">#REF!</definedName>
    <definedName name="반대전" localSheetId="0">#REF!</definedName>
    <definedName name="반대전">#REF!</definedName>
    <definedName name="반동교" localSheetId="1">#REF!</definedName>
    <definedName name="반동교" localSheetId="0">#REF!</definedName>
    <definedName name="반동교">#REF!</definedName>
    <definedName name="반르네상스" localSheetId="1">#REF!</definedName>
    <definedName name="반르네상스" localSheetId="0">#REF!</definedName>
    <definedName name="반르네상스">#REF!</definedName>
    <definedName name="반발산" localSheetId="1">#REF!</definedName>
    <definedName name="반발산" localSheetId="0">#REF!</definedName>
    <definedName name="반발산">#REF!</definedName>
    <definedName name="반방배" localSheetId="1">#REF!</definedName>
    <definedName name="반방배" localSheetId="0">#REF!</definedName>
    <definedName name="반방배">#REF!</definedName>
    <definedName name="반보라매" localSheetId="1">#REF!</definedName>
    <definedName name="반보라매" localSheetId="0">#REF!</definedName>
    <definedName name="반보라매">#REF!</definedName>
    <definedName name="반본사" localSheetId="1">#REF!</definedName>
    <definedName name="반본사" localSheetId="0">#REF!</definedName>
    <definedName name="반본사">#REF!</definedName>
    <definedName name="반사당" localSheetId="1">#REF!</definedName>
    <definedName name="반사당" localSheetId="0">#REF!</definedName>
    <definedName name="반사당">#REF!</definedName>
    <definedName name="반삼성" localSheetId="1">#REF!</definedName>
    <definedName name="반삼성" localSheetId="0">#REF!</definedName>
    <definedName name="반삼성">#REF!</definedName>
    <definedName name="반삼풍" localSheetId="1">#REF!</definedName>
    <definedName name="반삼풍" localSheetId="0">#REF!</definedName>
    <definedName name="반삼풍">#REF!</definedName>
    <definedName name="반서초" localSheetId="1">#REF!</definedName>
    <definedName name="반서초" localSheetId="0">#REF!</definedName>
    <definedName name="반서초">#REF!</definedName>
    <definedName name="반송포설" localSheetId="1">#REF!</definedName>
    <definedName name="반송포설" localSheetId="0">#REF!</definedName>
    <definedName name="반송포설">#REF!</definedName>
    <definedName name="반송포설A" localSheetId="1">#REF!</definedName>
    <definedName name="반송포설A" localSheetId="0">#REF!</definedName>
    <definedName name="반송포설A">#REF!</definedName>
    <definedName name="반수원" localSheetId="1">#REF!</definedName>
    <definedName name="반수원" localSheetId="0">#REF!</definedName>
    <definedName name="반수원">#REF!</definedName>
    <definedName name="반신반포" localSheetId="1">#REF!</definedName>
    <definedName name="반신반포" localSheetId="0">#REF!</definedName>
    <definedName name="반신반포">#REF!</definedName>
    <definedName name="반압구정" localSheetId="1">#REF!</definedName>
    <definedName name="반압구정" localSheetId="0">#REF!</definedName>
    <definedName name="반압구정">#REF!</definedName>
    <definedName name="반여수량" localSheetId="1">#REF!</definedName>
    <definedName name="반여수량" localSheetId="0">#REF!</definedName>
    <definedName name="반여수량">#REF!</definedName>
    <definedName name="반영">[38]노무비!$B$2</definedName>
    <definedName name="반영근">[38]노무비!$B$10</definedName>
    <definedName name="반영근1">[38]노무비!$B$8</definedName>
    <definedName name="반울산" localSheetId="1">#REF!</definedName>
    <definedName name="반울산" localSheetId="0">#REF!</definedName>
    <definedName name="반울산">#REF!</definedName>
    <definedName name="반울산2" localSheetId="1">#REF!</definedName>
    <definedName name="반울산2" localSheetId="0">#REF!</definedName>
    <definedName name="반울산2">#REF!</definedName>
    <definedName name="반울산신" localSheetId="1">#REF!</definedName>
    <definedName name="반울산신" localSheetId="0">#REF!</definedName>
    <definedName name="반울산신">#REF!</definedName>
    <definedName name="반울산철" localSheetId="1">#REF!</definedName>
    <definedName name="반울산철" localSheetId="0">#REF!</definedName>
    <definedName name="반울산철">#REF!</definedName>
    <definedName name="반인천" localSheetId="1">#REF!</definedName>
    <definedName name="반인천" localSheetId="0">#REF!</definedName>
    <definedName name="반인천">#REF!</definedName>
    <definedName name="반자동1기" localSheetId="1" hidden="1">{#N/A,#N/A,FALSE,"전력간선"}</definedName>
    <definedName name="반자동1기" hidden="1">{#N/A,#N/A,FALSE,"전력간선"}</definedName>
    <definedName name="반잠실" localSheetId="1">#REF!</definedName>
    <definedName name="반잠실" localSheetId="0">#REF!</definedName>
    <definedName name="반잠실">#REF!</definedName>
    <definedName name="반전주" localSheetId="1">#REF!</definedName>
    <definedName name="반전주" localSheetId="0">#REF!</definedName>
    <definedName name="반전주">#REF!</definedName>
    <definedName name="반청담" localSheetId="1">#REF!</definedName>
    <definedName name="반청담" localSheetId="0">#REF!</definedName>
    <definedName name="반청담">#REF!</definedName>
    <definedName name="반취부강남" localSheetId="1">#REF!</definedName>
    <definedName name="반취부강남" localSheetId="0">#REF!</definedName>
    <definedName name="반취부강남">#REF!</definedName>
    <definedName name="반취부광교" localSheetId="1">#REF!</definedName>
    <definedName name="반취부광교" localSheetId="0">#REF!</definedName>
    <definedName name="반취부광교">#REF!</definedName>
    <definedName name="반취부광주" localSheetId="1">#REF!</definedName>
    <definedName name="반취부광주" localSheetId="0">#REF!</definedName>
    <definedName name="반취부광주">#REF!</definedName>
    <definedName name="반취부대구" localSheetId="1">#REF!</definedName>
    <definedName name="반취부대구" localSheetId="0">#REF!</definedName>
    <definedName name="반취부대구">#REF!</definedName>
    <definedName name="반취부대전" localSheetId="1">#REF!</definedName>
    <definedName name="반취부대전" localSheetId="0">#REF!</definedName>
    <definedName name="반취부대전">#REF!</definedName>
    <definedName name="반취부동교" localSheetId="1">#REF!</definedName>
    <definedName name="반취부동교" localSheetId="0">#REF!</definedName>
    <definedName name="반취부동교">#REF!</definedName>
    <definedName name="반취부르네상스" localSheetId="1">#REF!</definedName>
    <definedName name="반취부르네상스" localSheetId="0">#REF!</definedName>
    <definedName name="반취부르네상스">#REF!</definedName>
    <definedName name="반취부발산" localSheetId="1">#REF!</definedName>
    <definedName name="반취부발산" localSheetId="0">#REF!</definedName>
    <definedName name="반취부발산">#REF!</definedName>
    <definedName name="반취부방배" localSheetId="1">#REF!</definedName>
    <definedName name="반취부방배" localSheetId="0">#REF!</definedName>
    <definedName name="반취부방배">#REF!</definedName>
    <definedName name="반취부보라매" localSheetId="1">#REF!</definedName>
    <definedName name="반취부보라매" localSheetId="0">#REF!</definedName>
    <definedName name="반취부보라매">#REF!</definedName>
    <definedName name="반취부본사" localSheetId="1">#REF!</definedName>
    <definedName name="반취부본사" localSheetId="0">#REF!</definedName>
    <definedName name="반취부본사">#REF!</definedName>
    <definedName name="반취부사당" localSheetId="1">#REF!</definedName>
    <definedName name="반취부사당" localSheetId="0">#REF!</definedName>
    <definedName name="반취부사당">#REF!</definedName>
    <definedName name="반취부삼성" localSheetId="1">#REF!</definedName>
    <definedName name="반취부삼성" localSheetId="0">#REF!</definedName>
    <definedName name="반취부삼성">#REF!</definedName>
    <definedName name="반취부삼풍" localSheetId="1">#REF!</definedName>
    <definedName name="반취부삼풍" localSheetId="0">#REF!</definedName>
    <definedName name="반취부삼풍">#REF!</definedName>
    <definedName name="반취부서초" localSheetId="1">#REF!</definedName>
    <definedName name="반취부서초" localSheetId="0">#REF!</definedName>
    <definedName name="반취부서초">#REF!</definedName>
    <definedName name="반취부수원" localSheetId="1">#REF!</definedName>
    <definedName name="반취부수원" localSheetId="0">#REF!</definedName>
    <definedName name="반취부수원">#REF!</definedName>
    <definedName name="반취부신반포" localSheetId="1">#REF!</definedName>
    <definedName name="반취부신반포" localSheetId="0">#REF!</definedName>
    <definedName name="반취부신반포">#REF!</definedName>
    <definedName name="반취부압구정" localSheetId="1">#REF!</definedName>
    <definedName name="반취부압구정" localSheetId="0">#REF!</definedName>
    <definedName name="반취부압구정">#REF!</definedName>
    <definedName name="반취부울산" localSheetId="1">#REF!</definedName>
    <definedName name="반취부울산" localSheetId="0">#REF!</definedName>
    <definedName name="반취부울산">#REF!</definedName>
    <definedName name="반취부울산2" localSheetId="1">#REF!</definedName>
    <definedName name="반취부울산2" localSheetId="0">#REF!</definedName>
    <definedName name="반취부울산2">#REF!</definedName>
    <definedName name="반취부울산신" localSheetId="1">#REF!</definedName>
    <definedName name="반취부울산신" localSheetId="0">#REF!</definedName>
    <definedName name="반취부울산신">#REF!</definedName>
    <definedName name="반취부울산철" localSheetId="1">#REF!</definedName>
    <definedName name="반취부울산철" localSheetId="0">#REF!</definedName>
    <definedName name="반취부울산철">#REF!</definedName>
    <definedName name="반취부인천" localSheetId="1">#REF!</definedName>
    <definedName name="반취부인천" localSheetId="0">#REF!</definedName>
    <definedName name="반취부인천">#REF!</definedName>
    <definedName name="반취부잠실" localSheetId="1">#REF!</definedName>
    <definedName name="반취부잠실" localSheetId="0">#REF!</definedName>
    <definedName name="반취부잠실">#REF!</definedName>
    <definedName name="반취부전주" localSheetId="1">#REF!</definedName>
    <definedName name="반취부전주" localSheetId="0">#REF!</definedName>
    <definedName name="반취부전주">#REF!</definedName>
    <definedName name="반취부청담" localSheetId="1">#REF!</definedName>
    <definedName name="반취부청담" localSheetId="0">#REF!</definedName>
    <definedName name="반취부청담">#REF!</definedName>
    <definedName name="반취부화정" localSheetId="1">#REF!</definedName>
    <definedName name="반취부화정" localSheetId="0">#REF!</definedName>
    <definedName name="반취부화정">#REF!</definedName>
    <definedName name="반화정" localSheetId="1">#REF!</definedName>
    <definedName name="반화정" localSheetId="0">#REF!</definedName>
    <definedName name="반화정">#REF!</definedName>
    <definedName name="발주조장" localSheetId="1">#REF!</definedName>
    <definedName name="발주조장" localSheetId="0">#REF!</definedName>
    <definedName name="발주조장">#REF!</definedName>
    <definedName name="발포" localSheetId="1">#REF!</definedName>
    <definedName name="발포" localSheetId="0">#REF!</definedName>
    <definedName name="발포">#REF!</definedName>
    <definedName name="발포1" localSheetId="1">#REF!</definedName>
    <definedName name="발포1" localSheetId="0">#REF!</definedName>
    <definedName name="발포1">#REF!</definedName>
    <definedName name="발포2" localSheetId="1">#REF!</definedName>
    <definedName name="발포2" localSheetId="0">#REF!</definedName>
    <definedName name="발포2">#REF!</definedName>
    <definedName name="발포지수재" localSheetId="1">#REF!</definedName>
    <definedName name="발포지수재" localSheetId="0">#REF!</definedName>
    <definedName name="발포지수재">#REF!</definedName>
    <definedName name="발포지수제A" localSheetId="1">#REF!</definedName>
    <definedName name="발포지수제A" localSheetId="0">#REF!</definedName>
    <definedName name="발포지수제A">#REF!</definedName>
    <definedName name="발포지수제처리" localSheetId="1">#REF!</definedName>
    <definedName name="발포지수제처리" localSheetId="0">#REF!</definedName>
    <definedName name="발포지수제처리">#REF!</definedName>
    <definedName name="발포처리" localSheetId="1">#REF!</definedName>
    <definedName name="발포처리" localSheetId="0">#REF!</definedName>
    <definedName name="발포처리">#REF!</definedName>
    <definedName name="밧데리" localSheetId="1">#REF!</definedName>
    <definedName name="밧데리" localSheetId="0">#REF!</definedName>
    <definedName name="밧데리">#REF!</definedName>
    <definedName name="방송설비" localSheetId="1">#REF!</definedName>
    <definedName name="방송설비" localSheetId="0">#REF!</definedName>
    <definedName name="방송설비">#REF!</definedName>
    <definedName name="방수공" localSheetId="1">#REF!</definedName>
    <definedName name="방수공" localSheetId="0">#REF!</definedName>
    <definedName name="방수공">#REF!</definedName>
    <definedName name="방수공사" localSheetId="1">#REF!</definedName>
    <definedName name="방수공사" localSheetId="0">#REF!</definedName>
    <definedName name="방수공사">#REF!</definedName>
    <definedName name="방수시설" localSheetId="1">#REF!</definedName>
    <definedName name="방수시설" localSheetId="0">#REF!</definedName>
    <definedName name="방수시설">#REF!</definedName>
    <definedName name="방수장치" localSheetId="1">#REF!</definedName>
    <definedName name="방수장치" localSheetId="0">#REF!</definedName>
    <definedName name="방수장치">#REF!</definedName>
    <definedName name="방수장치A" localSheetId="1">#REF!</definedName>
    <definedName name="방수장치A" localSheetId="0">#REF!</definedName>
    <definedName name="방수장치A">#REF!</definedName>
    <definedName name="방재도료" localSheetId="1">#REF!</definedName>
    <definedName name="방재도료" localSheetId="0">#REF!</definedName>
    <definedName name="방재도료">#REF!</definedName>
    <definedName name="방화실" localSheetId="1">#REF!</definedName>
    <definedName name="방화실" localSheetId="0">#REF!</definedName>
    <definedName name="방화실">#REF!</definedName>
    <definedName name="방화폼" localSheetId="1">#REF!</definedName>
    <definedName name="방화폼" localSheetId="0">#REF!</definedName>
    <definedName name="방화폼">#REF!</definedName>
    <definedName name="배관" localSheetId="1">#REF!</definedName>
    <definedName name="배관" localSheetId="0">#REF!</definedName>
    <definedName name="배관">#REF!</definedName>
    <definedName name="배관공" localSheetId="1">#REF!</definedName>
    <definedName name="배관공" localSheetId="0">#REF!</definedName>
    <definedName name="배관공">#REF!</definedName>
    <definedName name="배관공수율" hidden="1">'[42]N賃率-職'!$I$5:$I$30</definedName>
    <definedName name="배전반자재단가영" localSheetId="1">#REF!</definedName>
    <definedName name="배전반자재단가영" localSheetId="0">#REF!</definedName>
    <definedName name="배전반자재단가영">#REF!</definedName>
    <definedName name="배전전공" localSheetId="1">#REF!</definedName>
    <definedName name="배전전공" localSheetId="0">#REF!</definedName>
    <definedName name="배전전공">#REF!</definedName>
    <definedName name="배전활선전공" localSheetId="1">#REF!</definedName>
    <definedName name="배전활선전공" localSheetId="0">#REF!</definedName>
    <definedName name="배전활선전공">#REF!</definedName>
    <definedName name="배치" localSheetId="1">'2018년 인건비(생활관)'!배치</definedName>
    <definedName name="배치">[0]!배치</definedName>
    <definedName name="배치도" localSheetId="1">'2018년 인건비(생활관)'!배치도</definedName>
    <definedName name="배치도">[0]!배치도</definedName>
    <definedName name="백" localSheetId="1" hidden="1">{"'5국공정'!$A$1:$E$128"}</definedName>
    <definedName name="백" hidden="1">{"'5국공정'!$A$1:$E$128"}</definedName>
    <definedName name="백02간재">'[36]기계경비(시간당)'!$H$161</definedName>
    <definedName name="백02간재티스제외">'[36]기계경비(시간당)'!$H$162</definedName>
    <definedName name="백02노무">'[36]기계경비(시간당)'!$H$153</definedName>
    <definedName name="백02노무야간">'[36]기계경비(시간당)'!$H$157</definedName>
    <definedName name="백02손료">'[36]기계경비(시간당)'!$H$149</definedName>
    <definedName name="백04간재">'[36]기계경비(시간당)'!$H$145</definedName>
    <definedName name="백04간재티스제외">'[36]기계경비(시간당)'!$H$146</definedName>
    <definedName name="백04노무">'[36]기계경비(시간당)'!$H$137</definedName>
    <definedName name="백04노무야간">'[36]기계경비(시간당)'!$H$141</definedName>
    <definedName name="백04손료">'[36]기계경비(시간당)'!$H$133</definedName>
    <definedName name="백07간재">'[36]기계경비(시간당)'!$H$129</definedName>
    <definedName name="백07노무">'[36]기계경비(시간당)'!$H$121</definedName>
    <definedName name="백07손료">'[36]기계경비(시간당)'!$H$117</definedName>
    <definedName name="백사십" localSheetId="1">#REF!</definedName>
    <definedName name="백사십" localSheetId="0">#REF!</definedName>
    <definedName name="백사십">#REF!</definedName>
    <definedName name="백사십일" localSheetId="1">#REF!</definedName>
    <definedName name="백사십일" localSheetId="0">#REF!</definedName>
    <definedName name="백사십일">#REF!</definedName>
    <definedName name="백인섭" localSheetId="1" hidden="1">{"'5국공정'!$A$1:$E$128"}</definedName>
    <definedName name="백인섭" hidden="1">{"'5국공정'!$A$1:$E$128"}</definedName>
    <definedName name="밴드" localSheetId="1">#REF!</definedName>
    <definedName name="밴드" localSheetId="0">#REF!</definedName>
    <definedName name="밴드">#REF!</definedName>
    <definedName name="밴드설치" localSheetId="1">#REF!</definedName>
    <definedName name="밴드설치" localSheetId="0">#REF!</definedName>
    <definedName name="밴드설치">#REF!</definedName>
    <definedName name="밴드철거A" localSheetId="1">#REF!</definedName>
    <definedName name="밴드철거A" localSheetId="0">#REF!</definedName>
    <definedName name="밴드철거A">#REF!</definedName>
    <definedName name="밴드취부A" localSheetId="1">#REF!</definedName>
    <definedName name="밴드취부A" localSheetId="0">#REF!</definedName>
    <definedName name="밴드취부A">#REF!</definedName>
    <definedName name="번화가1" localSheetId="1">#REF!</definedName>
    <definedName name="번화가1" localSheetId="0">#REF!</definedName>
    <definedName name="번화가1">#REF!</definedName>
    <definedName name="번화가2" localSheetId="1">#REF!</definedName>
    <definedName name="번화가2" localSheetId="0">#REF!</definedName>
    <definedName name="번화가2">#REF!</definedName>
    <definedName name="범우12" localSheetId="1" hidden="1">{"'5국공정'!$A$1:$E$128"}</definedName>
    <definedName name="범우12" hidden="1">{"'5국공정'!$A$1:$E$128"}</definedName>
    <definedName name="베크라이트" localSheetId="1">#REF!</definedName>
    <definedName name="베크라이트" localSheetId="0">#REF!</definedName>
    <definedName name="베크라이트">#REF!</definedName>
    <definedName name="벤토나이트" localSheetId="1">#REF!</definedName>
    <definedName name="벤토나이트" localSheetId="0">#REF!</definedName>
    <definedName name="벤토나이트">#REF!</definedName>
    <definedName name="벽관통1" localSheetId="1">#REF!</definedName>
    <definedName name="벽관통1" localSheetId="0">#REF!</definedName>
    <definedName name="벽관통1">#REF!</definedName>
    <definedName name="벽관통a" localSheetId="1">#REF!</definedName>
    <definedName name="벽관통a" localSheetId="0">#REF!</definedName>
    <definedName name="벽관통a">#REF!</definedName>
    <definedName name="벽관통구멍뚫기" localSheetId="1">#REF!</definedName>
    <definedName name="벽관통구멍뚫기" localSheetId="0">#REF!</definedName>
    <definedName name="벽관통구멍뚫기">#REF!</definedName>
    <definedName name="벽돌쌓기" localSheetId="1">#REF!</definedName>
    <definedName name="벽돌쌓기" localSheetId="0">#REF!</definedName>
    <definedName name="벽돌쌓기">#REF!</definedName>
    <definedName name="벽철1" localSheetId="1">#REF!</definedName>
    <definedName name="벽철1" localSheetId="0">#REF!</definedName>
    <definedName name="벽철1">#REF!</definedName>
    <definedName name="벽철A" localSheetId="1">#REF!</definedName>
    <definedName name="벽철A" localSheetId="0">#REF!</definedName>
    <definedName name="벽철A">#REF!</definedName>
    <definedName name="벽철물" localSheetId="1">#REF!</definedName>
    <definedName name="벽철물" localSheetId="0">#REF!</definedName>
    <definedName name="벽철물">#REF!</definedName>
    <definedName name="벽철취부" localSheetId="1">#REF!</definedName>
    <definedName name="벽철취부" localSheetId="0">#REF!</definedName>
    <definedName name="벽철취부">#REF!</definedName>
    <definedName name="벽철취부1" localSheetId="1">#REF!</definedName>
    <definedName name="벽철취부1" localSheetId="0">#REF!</definedName>
    <definedName name="벽철취부1">#REF!</definedName>
    <definedName name="벽철취부A" localSheetId="1">#REF!</definedName>
    <definedName name="벽철취부A" localSheetId="0">#REF!</definedName>
    <definedName name="벽철취부A">#REF!</definedName>
    <definedName name="변" localSheetId="1" hidden="1">{"'5국공정'!$A$1:$E$128"}</definedName>
    <definedName name="변" hidden="1">{"'5국공정'!$A$1:$E$128"}</definedName>
    <definedName name="변경">#N/A</definedName>
    <definedName name="변경경비" localSheetId="1">#REF!</definedName>
    <definedName name="변경경비" localSheetId="0">#REF!</definedName>
    <definedName name="변경경비">#REF!</definedName>
    <definedName name="변경노무비" localSheetId="1">#REF!</definedName>
    <definedName name="변경노무비" localSheetId="0">#REF!</definedName>
    <definedName name="변경노무비">#REF!</definedName>
    <definedName name="변경이윤" localSheetId="1">#REF!</definedName>
    <definedName name="변경이윤" localSheetId="0">#REF!</definedName>
    <definedName name="변경이윤">#REF!</definedName>
    <definedName name="변경일반관리비" localSheetId="1">#REF!</definedName>
    <definedName name="변경일반관리비" localSheetId="0">#REF!</definedName>
    <definedName name="변경일반관리비">#REF!</definedName>
    <definedName name="변경지입재료비" localSheetId="1">#REF!</definedName>
    <definedName name="변경지입재료비" localSheetId="0">#REF!</definedName>
    <definedName name="변경지입재료비">#REF!</definedName>
    <definedName name="변경직접노무비" localSheetId="1">#REF!</definedName>
    <definedName name="변경직접노무비" localSheetId="0">#REF!</definedName>
    <definedName name="변경직접노무비">#REF!</definedName>
    <definedName name="변현평" localSheetId="1">#REF!</definedName>
    <definedName name="변현평" localSheetId="0">#REF!</definedName>
    <definedName name="변현평">#REF!</definedName>
    <definedName name="별첨5" localSheetId="1" hidden="1">{"'Price List '!$A$1:$R$156"}</definedName>
    <definedName name="별첨5" localSheetId="2" hidden="1">{"'Price List '!$A$1:$R$156"}</definedName>
    <definedName name="별첨5" hidden="1">{"'Price List '!$A$1:$R$156"}</definedName>
    <definedName name="보굴착" localSheetId="1">#REF!</definedName>
    <definedName name="보굴착" localSheetId="0">#REF!</definedName>
    <definedName name="보굴착">#REF!</definedName>
    <definedName name="보급과통보" localSheetId="1" hidden="1">{"'5국공정'!$A$1:$E$128"}</definedName>
    <definedName name="보급과통보" hidden="1">{"'5국공정'!$A$1:$E$128"}</definedName>
    <definedName name="보온공" localSheetId="1">#REF!</definedName>
    <definedName name="보온공" localSheetId="0">#REF!</definedName>
    <definedName name="보온공">#REF!</definedName>
    <definedName name="보중" localSheetId="1" hidden="1">{#N/A,#N/A,FALSE,"전력간선"}</definedName>
    <definedName name="보중" hidden="1">{#N/A,#N/A,FALSE,"전력간선"}</definedName>
    <definedName name="보통" localSheetId="1">#REF!</definedName>
    <definedName name="보통" localSheetId="0">#REF!</definedName>
    <definedName name="보통">#REF!</definedName>
    <definedName name="보통번" localSheetId="1">#REF!</definedName>
    <definedName name="보통번" localSheetId="0">#REF!</definedName>
    <definedName name="보통번">#REF!</definedName>
    <definedName name="보통보" localSheetId="1">#REF!</definedName>
    <definedName name="보통보" localSheetId="0">#REF!</definedName>
    <definedName name="보통보">#REF!</definedName>
    <definedName name="보통인부" localSheetId="1">#REF!</definedName>
    <definedName name="보통인부" localSheetId="0">#REF!</definedName>
    <definedName name="보통인부">#REF!</definedName>
    <definedName name="보통절연" localSheetId="1">#REF!</definedName>
    <definedName name="보통절연" localSheetId="0">#REF!</definedName>
    <definedName name="보통절연">#REF!</definedName>
    <definedName name="보통접속품" localSheetId="1">#REF!</definedName>
    <definedName name="보통접속품" localSheetId="0">#REF!</definedName>
    <definedName name="보통접속품">#REF!</definedName>
    <definedName name="보통할증제외품" localSheetId="1">#REF!</definedName>
    <definedName name="보통할증제외품" localSheetId="0">#REF!</definedName>
    <definedName name="보통할증제외품">#REF!</definedName>
    <definedName name="보험" localSheetId="1">#REF!</definedName>
    <definedName name="보험" localSheetId="0">#REF!</definedName>
    <definedName name="보험">#REF!</definedName>
    <definedName name="복리" localSheetId="1">#REF!</definedName>
    <definedName name="복리" localSheetId="0">#REF!</definedName>
    <definedName name="복리">#REF!</definedName>
    <definedName name="복리1" localSheetId="1">#REF!</definedName>
    <definedName name="복리1" localSheetId="0">#REF!</definedName>
    <definedName name="복리1">#REF!</definedName>
    <definedName name="복리2" localSheetId="1">#REF!</definedName>
    <definedName name="복리2" localSheetId="0">#REF!</definedName>
    <definedName name="복리2">#REF!</definedName>
    <definedName name="복리후생비" localSheetId="1">#REF!</definedName>
    <definedName name="복리후생비" localSheetId="0">#REF!</definedName>
    <definedName name="복리후생비">#REF!</definedName>
    <definedName name="본사구입" localSheetId="1">#REF!</definedName>
    <definedName name="본사구입" localSheetId="0">#REF!</definedName>
    <definedName name="본사구입">#REF!</definedName>
    <definedName name="본사소계" localSheetId="1">#REF!</definedName>
    <definedName name="본사소계" localSheetId="0">#REF!</definedName>
    <definedName name="본사소계">#REF!</definedName>
    <definedName name="본사용부" localSheetId="1" hidden="1">{#N/A,#N/A,FALSE,"포장1";#N/A,#N/A,FALSE,"포장1"}</definedName>
    <definedName name="본사용부" hidden="1">{#N/A,#N/A,FALSE,"포장1";#N/A,#N/A,FALSE,"포장1"}</definedName>
    <definedName name="볼M1640" localSheetId="1">#REF!</definedName>
    <definedName name="볼M1640" localSheetId="0">#REF!</definedName>
    <definedName name="볼M1640">#REF!</definedName>
    <definedName name="볼트1" localSheetId="1">#REF!</definedName>
    <definedName name="볼트1" localSheetId="0">#REF!</definedName>
    <definedName name="볼트1">#REF!</definedName>
    <definedName name="볼트2" localSheetId="1">#REF!</definedName>
    <definedName name="볼트2" localSheetId="0">#REF!</definedName>
    <definedName name="볼트2">#REF!</definedName>
    <definedName name="볼트너트" localSheetId="1">#REF!</definedName>
    <definedName name="볼트너트" localSheetId="0">#REF!</definedName>
    <definedName name="볼트너트">#REF!</definedName>
    <definedName name="봉시설1" localSheetId="1">#REF!</definedName>
    <definedName name="봉시설1" localSheetId="0">#REF!</definedName>
    <definedName name="봉시설1">#REF!</definedName>
    <definedName name="봉시설2" localSheetId="1">#REF!</definedName>
    <definedName name="봉시설2" localSheetId="0">#REF!</definedName>
    <definedName name="봉시설2">#REF!</definedName>
    <definedName name="봉시설3" localSheetId="1">#REF!</definedName>
    <definedName name="봉시설3" localSheetId="0">#REF!</definedName>
    <definedName name="봉시설3">#REF!</definedName>
    <definedName name="부IJP1" localSheetId="1">#REF!</definedName>
    <definedName name="부IJP1" localSheetId="0">#REF!</definedName>
    <definedName name="부IJP1">#REF!</definedName>
    <definedName name="부PE포설1" localSheetId="1">#REF!</definedName>
    <definedName name="부PE포설1" localSheetId="0">#REF!</definedName>
    <definedName name="부PE포설1">#REF!</definedName>
    <definedName name="부가" localSheetId="1">#REF!</definedName>
    <definedName name="부가" localSheetId="0">#REF!</definedName>
    <definedName name="부가">#REF!</definedName>
    <definedName name="부가가치세" localSheetId="1">#REF!</definedName>
    <definedName name="부가가치세" localSheetId="0">#REF!</definedName>
    <definedName name="부가가치세">#REF!</definedName>
    <definedName name="부가가치세2" localSheetId="1">#REF!</definedName>
    <definedName name="부가가치세2" localSheetId="0">#REF!</definedName>
    <definedName name="부가가치세2">#REF!</definedName>
    <definedName name="부가가치세4" localSheetId="1">#REF!</definedName>
    <definedName name="부가가치세4" localSheetId="0">#REF!</definedName>
    <definedName name="부가가치세4">#REF!</definedName>
    <definedName name="부가공포설" localSheetId="1">#REF!</definedName>
    <definedName name="부가공포설" localSheetId="0">#REF!</definedName>
    <definedName name="부가공포설">#REF!</definedName>
    <definedName name="부가세" localSheetId="1">#REF!</definedName>
    <definedName name="부가세" localSheetId="0">#REF!</definedName>
    <definedName name="부가세">#REF!</definedName>
    <definedName name="부명취부1" localSheetId="1">#REF!</definedName>
    <definedName name="부명취부1" localSheetId="0">#REF!</definedName>
    <definedName name="부명취부1">#REF!</definedName>
    <definedName name="부명취부3" localSheetId="1">#REF!</definedName>
    <definedName name="부명취부3" localSheetId="0">#REF!</definedName>
    <definedName name="부명취부3">#REF!</definedName>
    <definedName name="부바인드1" localSheetId="1">#REF!</definedName>
    <definedName name="부바인드1" localSheetId="0">#REF!</definedName>
    <definedName name="부바인드1">#REF!</definedName>
    <definedName name="부바인드2" localSheetId="1">#REF!</definedName>
    <definedName name="부바인드2" localSheetId="0">#REF!</definedName>
    <definedName name="부바인드2">#REF!</definedName>
    <definedName name="부바인드23" localSheetId="1">#REF!</definedName>
    <definedName name="부바인드23" localSheetId="0">#REF!</definedName>
    <definedName name="부바인드23">#REF!</definedName>
    <definedName name="부밴드취부" localSheetId="1">#REF!</definedName>
    <definedName name="부밴드취부" localSheetId="0">#REF!</definedName>
    <definedName name="부밴드취부">#REF!</definedName>
    <definedName name="부분배함" localSheetId="1">#REF!</definedName>
    <definedName name="부분배함" localSheetId="0">#REF!</definedName>
    <definedName name="부분배함">#REF!</definedName>
    <definedName name="부사OP2" localSheetId="1">#REF!</definedName>
    <definedName name="부사OP2" localSheetId="0">#REF!</definedName>
    <definedName name="부사OP2">#REF!</definedName>
    <definedName name="부산" localSheetId="1">#REF!</definedName>
    <definedName name="부산" localSheetId="0">#REF!</definedName>
    <definedName name="부산">#REF!</definedName>
    <definedName name="부산IJP" localSheetId="1">#REF!</definedName>
    <definedName name="부산IJP" localSheetId="0">#REF!</definedName>
    <definedName name="부산IJP">#REF!</definedName>
    <definedName name="부산OFD3" localSheetId="1">#REF!</definedName>
    <definedName name="부산OFD3" localSheetId="0">#REF!</definedName>
    <definedName name="부산OFD3">#REF!</definedName>
    <definedName name="부산OP2" localSheetId="1">#REF!</definedName>
    <definedName name="부산OP2" localSheetId="0">#REF!</definedName>
    <definedName name="부산OP2">#REF!</definedName>
    <definedName name="부산OPM1" localSheetId="1">#REF!</definedName>
    <definedName name="부산OPM1" localSheetId="0">#REF!</definedName>
    <definedName name="부산OPM1">#REF!</definedName>
    <definedName name="부산OPM3" localSheetId="1">#REF!</definedName>
    <definedName name="부산OPM3" localSheetId="0">#REF!</definedName>
    <definedName name="부산OPM3">#REF!</definedName>
    <definedName name="부산강연선" localSheetId="1">#REF!</definedName>
    <definedName name="부산강연선" localSheetId="0">#REF!</definedName>
    <definedName name="부산강연선">#REF!</definedName>
    <definedName name="부산난연" localSheetId="1">#REF!</definedName>
    <definedName name="부산난연" localSheetId="0">#REF!</definedName>
    <definedName name="부산난연">#REF!</definedName>
    <definedName name="부산바인드선" localSheetId="1">#REF!</definedName>
    <definedName name="부산바인드선" localSheetId="0">#REF!</definedName>
    <definedName name="부산바인드선">#REF!</definedName>
    <definedName name="부산바인듯너" localSheetId="1">#REF!</definedName>
    <definedName name="부산바인듯너" localSheetId="0">#REF!</definedName>
    <definedName name="부산바인듯너">#REF!</definedName>
    <definedName name="부산반경관" localSheetId="1">#REF!</definedName>
    <definedName name="부산반경관" localSheetId="0">#REF!</definedName>
    <definedName name="부산반경관">#REF!</definedName>
    <definedName name="부산밴드1" localSheetId="1">#REF!</definedName>
    <definedName name="부산밴드1" localSheetId="0">#REF!</definedName>
    <definedName name="부산밴드1">#REF!</definedName>
    <definedName name="부산밴드2" localSheetId="1">#REF!</definedName>
    <definedName name="부산밴드2" localSheetId="0">#REF!</definedName>
    <definedName name="부산밴드2">#REF!</definedName>
    <definedName name="부산스파이랄1" localSheetId="1">#REF!</definedName>
    <definedName name="부산스파이랄1" localSheetId="0">#REF!</definedName>
    <definedName name="부산스파이랄1">#REF!</definedName>
    <definedName name="부산슬리브1" localSheetId="1">#REF!</definedName>
    <definedName name="부산슬리브1" localSheetId="0">#REF!</definedName>
    <definedName name="부산슬리브1">#REF!</definedName>
    <definedName name="부산써콘" localSheetId="1">#REF!</definedName>
    <definedName name="부산써콘" localSheetId="0">#REF!</definedName>
    <definedName name="부산써콘">#REF!</definedName>
    <definedName name="부산아답타" localSheetId="1">#REF!</definedName>
    <definedName name="부산아답타" localSheetId="0">#REF!</definedName>
    <definedName name="부산아답타">#REF!</definedName>
    <definedName name="부산연선" localSheetId="1">#REF!</definedName>
    <definedName name="부산연선" localSheetId="0">#REF!</definedName>
    <definedName name="부산연선">#REF!</definedName>
    <definedName name="부산취부밴드" localSheetId="1">#REF!</definedName>
    <definedName name="부산취부밴드" localSheetId="0">#REF!</definedName>
    <definedName name="부산취부밴드">#REF!</definedName>
    <definedName name="부산코드1" localSheetId="1">#REF!</definedName>
    <definedName name="부산코드1" localSheetId="0">#REF!</definedName>
    <definedName name="부산코드1">#REF!</definedName>
    <definedName name="부산크램프1" localSheetId="1">#REF!</definedName>
    <definedName name="부산크램프1" localSheetId="0">#REF!</definedName>
    <definedName name="부산크램프1">#REF!</definedName>
    <definedName name="부산크램프2" localSheetId="1">#REF!</definedName>
    <definedName name="부산크램프2" localSheetId="0">#REF!</definedName>
    <definedName name="부산크램프2">#REF!</definedName>
    <definedName name="부산함체3" localSheetId="1">#REF!</definedName>
    <definedName name="부산함체3" localSheetId="0">#REF!</definedName>
    <definedName name="부산함체3">#REF!</definedName>
    <definedName name="부서" localSheetId="1">#REF!</definedName>
    <definedName name="부서" localSheetId="0">#REF!</definedName>
    <definedName name="부서">#REF!</definedName>
    <definedName name="부성단" localSheetId="1">#REF!</definedName>
    <definedName name="부성단" localSheetId="0">#REF!</definedName>
    <definedName name="부성단">#REF!</definedName>
    <definedName name="부속재운반비" localSheetId="1">#REF!</definedName>
    <definedName name="부속재운반비" localSheetId="0">#REF!</definedName>
    <definedName name="부속재운반비">#REF!</definedName>
    <definedName name="부손익" localSheetId="1" hidden="1">{#N/A,#N/A,FALSE,"현장 NCR 분석";#N/A,#N/A,FALSE,"현장품질감사";#N/A,#N/A,FALSE,"현장품질감사"}</definedName>
    <definedName name="부손익" hidden="1">{#N/A,#N/A,FALSE,"현장 NCR 분석";#N/A,#N/A,FALSE,"현장품질감사";#N/A,#N/A,FALSE,"현장품질감사"}</definedName>
    <definedName name="부스파취부1" localSheetId="1">#REF!</definedName>
    <definedName name="부스파취부1" localSheetId="0">#REF!</definedName>
    <definedName name="부스파취부1">#REF!</definedName>
    <definedName name="부써콘1" localSheetId="1">#REF!</definedName>
    <definedName name="부써콘1" localSheetId="0">#REF!</definedName>
    <definedName name="부써콘1">#REF!</definedName>
    <definedName name="부옥외접지" localSheetId="1">#REF!</definedName>
    <definedName name="부옥외접지" localSheetId="0">#REF!</definedName>
    <definedName name="부옥외접지">#REF!</definedName>
    <definedName name="부입상관" localSheetId="1">#REF!</definedName>
    <definedName name="부입상관" localSheetId="0">#REF!</definedName>
    <definedName name="부입상관">#REF!</definedName>
    <definedName name="부접속1" localSheetId="1">#REF!</definedName>
    <definedName name="부접속1" localSheetId="0">#REF!</definedName>
    <definedName name="부접속1">#REF!</definedName>
    <definedName name="부접속2" localSheetId="1">#REF!</definedName>
    <definedName name="부접속2" localSheetId="0">#REF!</definedName>
    <definedName name="부접속2">#REF!</definedName>
    <definedName name="부접속3" localSheetId="1">#REF!</definedName>
    <definedName name="부접속3" localSheetId="0">#REF!</definedName>
    <definedName name="부접속3">#REF!</definedName>
    <definedName name="부조가선1" localSheetId="1">#REF!</definedName>
    <definedName name="부조가선1" localSheetId="0">#REF!</definedName>
    <definedName name="부조가선1">#REF!</definedName>
    <definedName name="부크램프취부" localSheetId="1">#REF!</definedName>
    <definedName name="부크램프취부" localSheetId="0">#REF!</definedName>
    <definedName name="부크램프취부">#REF!</definedName>
    <definedName name="부하율" localSheetId="1">#REF!</definedName>
    <definedName name="부하율" localSheetId="0">#REF!</definedName>
    <definedName name="부하율">#REF!</definedName>
    <definedName name="부함체" localSheetId="1">#REF!</definedName>
    <definedName name="부함체" localSheetId="0">#REF!</definedName>
    <definedName name="부함체">#REF!</definedName>
    <definedName name="분배2way" localSheetId="1">#REF!</definedName>
    <definedName name="분배2way" localSheetId="0">#REF!</definedName>
    <definedName name="분배2way">#REF!</definedName>
    <definedName name="분배기2WAY" localSheetId="1">#REF!</definedName>
    <definedName name="분배기2WAY" localSheetId="0">#REF!</definedName>
    <definedName name="분배기2WAY">#REF!</definedName>
    <definedName name="분배함" localSheetId="1">#REF!</definedName>
    <definedName name="분배함" localSheetId="0">#REF!</definedName>
    <definedName name="분배함">#REF!</definedName>
    <definedName name="분배함144" localSheetId="1">#REF!</definedName>
    <definedName name="분배함144" localSheetId="0">#REF!</definedName>
    <definedName name="분배함144">#REF!</definedName>
    <definedName name="분배함288" localSheetId="1">#REF!</definedName>
    <definedName name="분배함288" localSheetId="0">#REF!</definedName>
    <definedName name="분배함288">#REF!</definedName>
    <definedName name="분배함48" localSheetId="1">#REF!</definedName>
    <definedName name="분배함48" localSheetId="0">#REF!</definedName>
    <definedName name="분배함48">#REF!</definedName>
    <definedName name="분배함96" localSheetId="1">#REF!</definedName>
    <definedName name="분배함96" localSheetId="0">#REF!</definedName>
    <definedName name="분배함96">#REF!</definedName>
    <definedName name="분배함철거" localSheetId="1">#REF!</definedName>
    <definedName name="분배함철거" localSheetId="0">#REF!</definedName>
    <definedName name="분배함철거">#REF!</definedName>
    <definedName name="분배함취부1" localSheetId="1">#REF!</definedName>
    <definedName name="분배함취부1" localSheetId="0">#REF!</definedName>
    <definedName name="분배함취부1">#REF!</definedName>
    <definedName name="분배함취부A" localSheetId="1">#REF!</definedName>
    <definedName name="분배함취부A" localSheetId="0">#REF!</definedName>
    <definedName name="분배함취부A">#REF!</definedName>
    <definedName name="분사1" localSheetId="1">#REF!</definedName>
    <definedName name="분사1" localSheetId="0">#REF!</definedName>
    <definedName name="분사1">#REF!</definedName>
    <definedName name="분사2" localSheetId="1">#REF!</definedName>
    <definedName name="분사2" localSheetId="0">#REF!</definedName>
    <definedName name="분사2">#REF!</definedName>
    <definedName name="분사처리" localSheetId="1">#REF!</definedName>
    <definedName name="분사처리" localSheetId="0">#REF!</definedName>
    <definedName name="분사처리">#REF!</definedName>
    <definedName name="분전반제조총괄표" localSheetId="1" hidden="1">{"'건축내역'!$A$1:$L$413"}</definedName>
    <definedName name="분전반제조총괄표" hidden="1">{"'건축내역'!$A$1:$L$413"}</definedName>
    <definedName name="분전반철거후" localSheetId="1" hidden="1">{#N/A,#N/A,FALSE,"회선임차현황"}</definedName>
    <definedName name="분전반철거후" hidden="1">{#N/A,#N/A,FALSE,"회선임차현황"}</definedName>
    <definedName name="불균3way" localSheetId="1">#REF!</definedName>
    <definedName name="불균3way" localSheetId="0">#REF!</definedName>
    <definedName name="불균3way">#REF!</definedName>
    <definedName name="브02간재구조물">'[36]기계경비(시간당)'!$H$112</definedName>
    <definedName name="브02노무">'[36]기계경비(시간당)'!$H$110</definedName>
    <definedName name="브02노무야간">'[36]기계경비(시간당)'!$H$111</definedName>
    <definedName name="브02손료">'[36]기계경비(시간당)'!$H$109</definedName>
    <definedName name="브04간재구조물">'[36]기계경비(시간당)'!$H$105</definedName>
    <definedName name="브04노무">'[36]기계경비(시간당)'!$H$103</definedName>
    <definedName name="브04노무야간">'[36]기계경비(시간당)'!$H$104</definedName>
    <definedName name="브04손료">'[36]기계경비(시간당)'!$H$102</definedName>
    <definedName name="브레드" localSheetId="1">#REF!</definedName>
    <definedName name="브레드" localSheetId="0">#REF!</definedName>
    <definedName name="브레드">#REF!</definedName>
    <definedName name="브레이드">'[36]기계경비(시간당)'!$D$28</definedName>
    <definedName name="블" hidden="1">"D:\qa팀\전상태\엑셀\설계\예술의 전당 앞 광케이블 이설공사.mdb"</definedName>
    <definedName name="블리" hidden="1">"D:\qa팀\전상태\엑셀\설계\예술의 전당 앞 광케이블 이설공사.mdb"</definedName>
    <definedName name="비강남" localSheetId="1">#REF!</definedName>
    <definedName name="비강남" localSheetId="0">#REF!</definedName>
    <definedName name="비강남">#REF!</definedName>
    <definedName name="비계공" localSheetId="1">#REF!</definedName>
    <definedName name="비계공" localSheetId="0">#REF!</definedName>
    <definedName name="비계공">#REF!</definedName>
    <definedName name="비계매기" localSheetId="1">#REF!</definedName>
    <definedName name="비계매기" localSheetId="0">#REF!</definedName>
    <definedName name="비계매기">#REF!</definedName>
    <definedName name="비계매기경비" localSheetId="1">#REF!</definedName>
    <definedName name="비계매기경비" localSheetId="0">#REF!</definedName>
    <definedName name="비계매기경비">#REF!</definedName>
    <definedName name="비계잡재료" localSheetId="1">#REF!</definedName>
    <definedName name="비계잡재료" localSheetId="0">#REF!</definedName>
    <definedName name="비계잡재료">#REF!</definedName>
    <definedName name="비고" localSheetId="1" hidden="1">{#N/A,#N/A,FALSE,"구조2"}</definedName>
    <definedName name="비고" hidden="1">{#N/A,#N/A,FALSE,"구조2"}</definedName>
    <definedName name="비광교" localSheetId="1">#REF!</definedName>
    <definedName name="비광교" localSheetId="0">#REF!</definedName>
    <definedName name="비광교">#REF!</definedName>
    <definedName name="비광주" localSheetId="1">#REF!</definedName>
    <definedName name="비광주" localSheetId="0">#REF!</definedName>
    <definedName name="비광주">#REF!</definedName>
    <definedName name="비교가" localSheetId="1">#REF!</definedName>
    <definedName name="비교가" localSheetId="0">#REF!</definedName>
    <definedName name="비교가">#REF!</definedName>
    <definedName name="비교용" localSheetId="1" hidden="1">{#N/A,#N/A,FALSE,"포장2"}</definedName>
    <definedName name="비교용" hidden="1">{#N/A,#N/A,FALSE,"포장2"}</definedName>
    <definedName name="비교표" localSheetId="1">#REF!</definedName>
    <definedName name="비교표" localSheetId="0">#REF!</definedName>
    <definedName name="비교표">#REF!</definedName>
    <definedName name="비난연1" localSheetId="1">#REF!</definedName>
    <definedName name="비난연1" localSheetId="0">#REF!</definedName>
    <definedName name="비난연1">#REF!</definedName>
    <definedName name="비난연2" localSheetId="1">#REF!</definedName>
    <definedName name="비난연2" localSheetId="0">#REF!</definedName>
    <definedName name="비난연2">#REF!</definedName>
    <definedName name="비닐" localSheetId="1">#REF!</definedName>
    <definedName name="비닐" localSheetId="0">#REF!</definedName>
    <definedName name="비닐">#REF!</definedName>
    <definedName name="비닐1" localSheetId="1">#REF!</definedName>
    <definedName name="비닐1" localSheetId="0">#REF!</definedName>
    <definedName name="비닐1">#REF!</definedName>
    <definedName name="비닐2" localSheetId="1">#REF!</definedName>
    <definedName name="비닐2" localSheetId="0">#REF!</definedName>
    <definedName name="비닐2">#REF!</definedName>
    <definedName name="비닐전선" localSheetId="1">#REF!</definedName>
    <definedName name="비닐전선" localSheetId="0">#REF!</definedName>
    <definedName name="비닐전선">#REF!</definedName>
    <definedName name="비닐철" localSheetId="1">#REF!</definedName>
    <definedName name="비닐철" localSheetId="0">#REF!</definedName>
    <definedName name="비닐철">#REF!</definedName>
    <definedName name="비대구" localSheetId="1">#REF!</definedName>
    <definedName name="비대구" localSheetId="0">#REF!</definedName>
    <definedName name="비대구">#REF!</definedName>
    <definedName name="비대전" localSheetId="1">#REF!</definedName>
    <definedName name="비대전" localSheetId="0">#REF!</definedName>
    <definedName name="비대전">#REF!</definedName>
    <definedName name="비동교" localSheetId="1">#REF!</definedName>
    <definedName name="비동교" localSheetId="0">#REF!</definedName>
    <definedName name="비동교">#REF!</definedName>
    <definedName name="비르네상스" localSheetId="1">#REF!</definedName>
    <definedName name="비르네상스" localSheetId="0">#REF!</definedName>
    <definedName name="비르네상스">#REF!</definedName>
    <definedName name="비발산" localSheetId="1">#REF!</definedName>
    <definedName name="비발산" localSheetId="0">#REF!</definedName>
    <definedName name="비발산">#REF!</definedName>
    <definedName name="비방배" localSheetId="1">#REF!</definedName>
    <definedName name="비방배" localSheetId="0">#REF!</definedName>
    <definedName name="비방배">#REF!</definedName>
    <definedName name="비보라매" localSheetId="1">#REF!</definedName>
    <definedName name="비보라매" localSheetId="0">#REF!</definedName>
    <definedName name="비보라매">#REF!</definedName>
    <definedName name="비본사" localSheetId="1">#REF!</definedName>
    <definedName name="비본사" localSheetId="0">#REF!</definedName>
    <definedName name="비본사">#REF!</definedName>
    <definedName name="비사당" localSheetId="1">#REF!</definedName>
    <definedName name="비사당" localSheetId="0">#REF!</definedName>
    <definedName name="비사당">#REF!</definedName>
    <definedName name="비삼성" localSheetId="1">#REF!</definedName>
    <definedName name="비삼성" localSheetId="0">#REF!</definedName>
    <definedName name="비삼성">#REF!</definedName>
    <definedName name="비삼풍" localSheetId="1">#REF!</definedName>
    <definedName name="비삼풍" localSheetId="0">#REF!</definedName>
    <definedName name="비삼풍">#REF!</definedName>
    <definedName name="비서초" localSheetId="1">#REF!</definedName>
    <definedName name="비서초" localSheetId="0">#REF!</definedName>
    <definedName name="비서초">#REF!</definedName>
    <definedName name="비수원" localSheetId="1">#REF!</definedName>
    <definedName name="비수원" localSheetId="0">#REF!</definedName>
    <definedName name="비수원">#REF!</definedName>
    <definedName name="비신반포" localSheetId="1">#REF!</definedName>
    <definedName name="비신반포" localSheetId="0">#REF!</definedName>
    <definedName name="비신반포">#REF!</definedName>
    <definedName name="비압구정" localSheetId="1">#REF!</definedName>
    <definedName name="비압구정" localSheetId="0">#REF!</definedName>
    <definedName name="비압구정">#REF!</definedName>
    <definedName name="비울산" localSheetId="1">#REF!</definedName>
    <definedName name="비울산" localSheetId="0">#REF!</definedName>
    <definedName name="비울산">#REF!</definedName>
    <definedName name="비울산2" localSheetId="1">#REF!</definedName>
    <definedName name="비울산2" localSheetId="0">#REF!</definedName>
    <definedName name="비울산2">#REF!</definedName>
    <definedName name="비울산신" localSheetId="1">#REF!</definedName>
    <definedName name="비울산신" localSheetId="0">#REF!</definedName>
    <definedName name="비울산신">#REF!</definedName>
    <definedName name="비울산철" localSheetId="1">#REF!</definedName>
    <definedName name="비울산철" localSheetId="0">#REF!</definedName>
    <definedName name="비울산철">#REF!</definedName>
    <definedName name="비인천" localSheetId="1">#REF!</definedName>
    <definedName name="비인천" localSheetId="0">#REF!</definedName>
    <definedName name="비인천">#REF!</definedName>
    <definedName name="비잠실" localSheetId="1">#REF!</definedName>
    <definedName name="비잠실" localSheetId="0">#REF!</definedName>
    <definedName name="비잠실">#REF!</definedName>
    <definedName name="비전주" localSheetId="1">#REF!</definedName>
    <definedName name="비전주" localSheetId="0">#REF!</definedName>
    <definedName name="비전주">#REF!</definedName>
    <definedName name="비청담" localSheetId="1">#REF!</definedName>
    <definedName name="비청담" localSheetId="0">#REF!</definedName>
    <definedName name="비청담">#REF!</definedName>
    <definedName name="비화정" localSheetId="1">#REF!</definedName>
    <definedName name="비화정" localSheetId="0">#REF!</definedName>
    <definedName name="비화정">#REF!</definedName>
    <definedName name="빔제작단가개정표준도적용" localSheetId="1" hidden="1">{"'자리배치도'!$AG$1:$CI$28"}</definedName>
    <definedName name="빔제작단가개정표준도적용" hidden="1">{"'자리배치도'!$AG$1:$CI$28"}</definedName>
    <definedName name="ㅅ" localSheetId="1" hidden="1">{#N/A,#N/A,TRUE,"토적및재료집계";#N/A,#N/A,TRUE,"토적및재료집계";#N/A,#N/A,TRUE,"단위량"}</definedName>
    <definedName name="ㅅ" hidden="1">{#N/A,#N/A,TRUE,"토적및재료집계";#N/A,#N/A,TRUE,"토적및재료집계";#N/A,#N/A,TRUE,"단위량"}</definedName>
    <definedName name="ㅅㄱ" localSheetId="1" hidden="1">{"'5국공정'!$A$1:$E$128"}</definedName>
    <definedName name="ㅅㄱ" hidden="1">{"'5국공정'!$A$1:$E$128"}</definedName>
    <definedName name="ㅅㅅ" localSheetId="1" hidden="1">{#N/A,#N/A,FALSE,"전력간선"}</definedName>
    <definedName name="ㅅㅅ" hidden="1">{#N/A,#N/A,FALSE,"전력간선"}</definedName>
    <definedName name="ㅅㅅㅅ" localSheetId="1" hidden="1">{#N/A,#N/A,FALSE,"전력간선"}</definedName>
    <definedName name="ㅅㅅㅅ" hidden="1">{#N/A,#N/A,FALSE,"전력간선"}</definedName>
    <definedName name="ㅅ요ㅗㅀ" localSheetId="1">'2018년 인건비(생활관)'!ㅅ요ㅗㅀ</definedName>
    <definedName name="ㅅ요ㅗㅀ">[0]!ㅅ요ㅗㅀ</definedName>
    <definedName name="사" localSheetId="1">#REF!</definedName>
    <definedName name="사" localSheetId="0">#REF!</definedName>
    <definedName name="사">#REF!</definedName>
    <definedName name="사1" localSheetId="1">#REF!</definedName>
    <definedName name="사1" localSheetId="0">#REF!</definedName>
    <definedName name="사1">#REF!</definedName>
    <definedName name="사10" localSheetId="1">#REF!</definedName>
    <definedName name="사10" localSheetId="0">#REF!</definedName>
    <definedName name="사10">#REF!</definedName>
    <definedName name="사11" localSheetId="1">#REF!</definedName>
    <definedName name="사11" localSheetId="0">#REF!</definedName>
    <definedName name="사11">#REF!</definedName>
    <definedName name="사12" localSheetId="1">#REF!</definedName>
    <definedName name="사12" localSheetId="0">#REF!</definedName>
    <definedName name="사12">#REF!</definedName>
    <definedName name="사13" localSheetId="1">#REF!</definedName>
    <definedName name="사13" localSheetId="0">#REF!</definedName>
    <definedName name="사13">#REF!</definedName>
    <definedName name="사14" localSheetId="1">#REF!</definedName>
    <definedName name="사14" localSheetId="0">#REF!</definedName>
    <definedName name="사14">#REF!</definedName>
    <definedName name="사15" localSheetId="1">#REF!</definedName>
    <definedName name="사15" localSheetId="0">#REF!</definedName>
    <definedName name="사15">#REF!</definedName>
    <definedName name="사2" localSheetId="1">#REF!</definedName>
    <definedName name="사2" localSheetId="0">#REF!</definedName>
    <definedName name="사2">#REF!</definedName>
    <definedName name="사3" localSheetId="1">#REF!</definedName>
    <definedName name="사3" localSheetId="0">#REF!</definedName>
    <definedName name="사3">#REF!</definedName>
    <definedName name="사4" localSheetId="1">#REF!</definedName>
    <definedName name="사4" localSheetId="0">#REF!</definedName>
    <definedName name="사4">#REF!</definedName>
    <definedName name="사5" localSheetId="1">#REF!</definedName>
    <definedName name="사5" localSheetId="0">#REF!</definedName>
    <definedName name="사5">#REF!</definedName>
    <definedName name="사6" localSheetId="1">#REF!</definedName>
    <definedName name="사6" localSheetId="0">#REF!</definedName>
    <definedName name="사6">#REF!</definedName>
    <definedName name="사7" localSheetId="1">#REF!</definedName>
    <definedName name="사7" localSheetId="0">#REF!</definedName>
    <definedName name="사7">#REF!</definedName>
    <definedName name="사8" localSheetId="1">#REF!</definedName>
    <definedName name="사8" localSheetId="0">#REF!</definedName>
    <definedName name="사8">#REF!</definedName>
    <definedName name="사9" localSheetId="1">#REF!</definedName>
    <definedName name="사9" localSheetId="0">#REF!</definedName>
    <definedName name="사9">#REF!</definedName>
    <definedName name="사a" localSheetId="1">#REF!</definedName>
    <definedName name="사a" localSheetId="0">#REF!</definedName>
    <definedName name="사a">#REF!</definedName>
    <definedName name="사b" localSheetId="1">#REF!</definedName>
    <definedName name="사b" localSheetId="0">#REF!</definedName>
    <definedName name="사b">#REF!</definedName>
    <definedName name="사c" localSheetId="1">#REF!</definedName>
    <definedName name="사c" localSheetId="0">#REF!</definedName>
    <definedName name="사c">#REF!</definedName>
    <definedName name="사d" localSheetId="1">#REF!</definedName>
    <definedName name="사d" localSheetId="0">#REF!</definedName>
    <definedName name="사d">#REF!</definedName>
    <definedName name="사e" localSheetId="1">#REF!</definedName>
    <definedName name="사e" localSheetId="0">#REF!</definedName>
    <definedName name="사e">#REF!</definedName>
    <definedName name="사f" localSheetId="1">#REF!</definedName>
    <definedName name="사f" localSheetId="0">#REF!</definedName>
    <definedName name="사f">#REF!</definedName>
    <definedName name="사g" localSheetId="1">#REF!</definedName>
    <definedName name="사g" localSheetId="0">#REF!</definedName>
    <definedName name="사g">#REF!</definedName>
    <definedName name="사h" localSheetId="1">#REF!</definedName>
    <definedName name="사h" localSheetId="0">#REF!</definedName>
    <definedName name="사h">#REF!</definedName>
    <definedName name="사I" localSheetId="1">#REF!</definedName>
    <definedName name="사I" localSheetId="0">#REF!</definedName>
    <definedName name="사I">#REF!</definedName>
    <definedName name="사j" localSheetId="1">#REF!</definedName>
    <definedName name="사j" localSheetId="0">#REF!</definedName>
    <definedName name="사j">#REF!</definedName>
    <definedName name="사k" localSheetId="1">#REF!</definedName>
    <definedName name="사k" localSheetId="0">#REF!</definedName>
    <definedName name="사k">#REF!</definedName>
    <definedName name="사r" localSheetId="1">#REF!</definedName>
    <definedName name="사r" localSheetId="0">#REF!</definedName>
    <definedName name="사r">#REF!</definedName>
    <definedName name="사경" localSheetId="1">#REF!</definedName>
    <definedName name="사경" localSheetId="0">#REF!</definedName>
    <definedName name="사경">#REF!</definedName>
    <definedName name="사경_1" localSheetId="1">#REF!</definedName>
    <definedName name="사경_1" localSheetId="0">#REF!</definedName>
    <definedName name="사경_1">#REF!</definedName>
    <definedName name="사경1" localSheetId="1">#REF!</definedName>
    <definedName name="사경1" localSheetId="0">#REF!</definedName>
    <definedName name="사경1">#REF!</definedName>
    <definedName name="사경2" localSheetId="1">#REF!</definedName>
    <definedName name="사경2" localSheetId="0">#REF!</definedName>
    <definedName name="사경2">#REF!</definedName>
    <definedName name="사급" localSheetId="1" hidden="1">{"'5국공정'!$A$1:$E$128"}</definedName>
    <definedName name="사급" hidden="1">{"'5국공정'!$A$1:$E$128"}</definedName>
    <definedName name="사급1" localSheetId="1" hidden="1">{"'5국공정'!$A$1:$E$128"}</definedName>
    <definedName name="사급1" hidden="1">{"'5국공정'!$A$1:$E$128"}</definedName>
    <definedName name="사급2" localSheetId="1" hidden="1">{"'5국공정'!$A$1:$E$128"}</definedName>
    <definedName name="사급2" hidden="1">{"'5국공정'!$A$1:$E$128"}</definedName>
    <definedName name="사급경비" localSheetId="1">#REF!</definedName>
    <definedName name="사급경비" localSheetId="0">#REF!</definedName>
    <definedName name="사급경비">#REF!</definedName>
    <definedName name="사급경비1" localSheetId="1">#REF!</definedName>
    <definedName name="사급경비1" localSheetId="0">#REF!</definedName>
    <definedName name="사급경비1">#REF!</definedName>
    <definedName name="사급경비2" localSheetId="1">#REF!</definedName>
    <definedName name="사급경비2" localSheetId="0">#REF!</definedName>
    <definedName name="사급경비2">#REF!</definedName>
    <definedName name="사급경비계" localSheetId="1">#REF!</definedName>
    <definedName name="사급경비계" localSheetId="0">#REF!</definedName>
    <definedName name="사급경비계">#REF!</definedName>
    <definedName name="사급분경비" localSheetId="1">#REF!</definedName>
    <definedName name="사급분경비" localSheetId="0">#REF!</definedName>
    <definedName name="사급분경비">#REF!</definedName>
    <definedName name="사급분계" localSheetId="1">#REF!</definedName>
    <definedName name="사급분계" localSheetId="0">#REF!</definedName>
    <definedName name="사급분계">#REF!</definedName>
    <definedName name="사급분재료비" localSheetId="1">#REF!</definedName>
    <definedName name="사급분재료비" localSheetId="0">#REF!</definedName>
    <definedName name="사급분재료비">#REF!</definedName>
    <definedName name="사급자재" localSheetId="1">#REF!</definedName>
    <definedName name="사급자재" localSheetId="0">#REF!</definedName>
    <definedName name="사급자재">#REF!</definedName>
    <definedName name="사급자재사용량" localSheetId="1" hidden="1">#REF!</definedName>
    <definedName name="사급자재사용량" localSheetId="0" hidden="1">#REF!</definedName>
    <definedName name="사급자재사용량" hidden="1">#REF!</definedName>
    <definedName name="사급장비" localSheetId="1">#REF!</definedName>
    <definedName name="사급장비" localSheetId="0">#REF!</definedName>
    <definedName name="사급장비">#REF!</definedName>
    <definedName name="사급장비비" localSheetId="1">#REF!</definedName>
    <definedName name="사급장비비" localSheetId="0">#REF!</definedName>
    <definedName name="사급장비비">#REF!</definedName>
    <definedName name="사급재료1" localSheetId="1">#REF!</definedName>
    <definedName name="사급재료1" localSheetId="0">#REF!</definedName>
    <definedName name="사급재료1">#REF!</definedName>
    <definedName name="사급재료2" localSheetId="1">#REF!</definedName>
    <definedName name="사급재료2" localSheetId="0">#REF!</definedName>
    <definedName name="사급재료2">#REF!</definedName>
    <definedName name="사급재료비" localSheetId="1">#REF!</definedName>
    <definedName name="사급재료비" localSheetId="0">#REF!</definedName>
    <definedName name="사급재료비">#REF!</definedName>
    <definedName name="사급재료비3" localSheetId="1">#REF!</definedName>
    <definedName name="사급재료비3" localSheetId="0">#REF!</definedName>
    <definedName name="사급재료비3">#REF!</definedName>
    <definedName name="사급재료비4" localSheetId="1">#REF!</definedName>
    <definedName name="사급재료비4" localSheetId="0">#REF!</definedName>
    <definedName name="사급재료비4">#REF!</definedName>
    <definedName name="사람" localSheetId="1">'2018년 인건비(생활관)'!사람</definedName>
    <definedName name="사람">[0]!사람</definedName>
    <definedName name="사업소" localSheetId="1">#REF!</definedName>
    <definedName name="사업소" localSheetId="0">#REF!</definedName>
    <definedName name="사업소">#REF!</definedName>
    <definedName name="사업소구입" localSheetId="1">#REF!</definedName>
    <definedName name="사업소구입" localSheetId="0">#REF!</definedName>
    <definedName name="사업소구입">#REF!</definedName>
    <definedName name="사업소구입재료비" localSheetId="1">#REF!</definedName>
    <definedName name="사업소구입재료비" localSheetId="0">#REF!</definedName>
    <definedName name="사업소구입재료비">#REF!</definedName>
    <definedName name="사용전검사비2" localSheetId="1">#REF!</definedName>
    <definedName name="사용전검사비2" localSheetId="0">#REF!</definedName>
    <definedName name="사용전검사비2">#REF!</definedName>
    <definedName name="사인일위" localSheetId="1">#REF!</definedName>
    <definedName name="사인일위" localSheetId="0">#REF!</definedName>
    <definedName name="사인일위">#REF!</definedName>
    <definedName name="사재" localSheetId="1">#REF!</definedName>
    <definedName name="사재" localSheetId="0">#REF!</definedName>
    <definedName name="사재">#REF!</definedName>
    <definedName name="사재_1" localSheetId="1">#REF!</definedName>
    <definedName name="사재_1" localSheetId="0">#REF!</definedName>
    <definedName name="사재_1">#REF!</definedName>
    <definedName name="사재2" localSheetId="1">#REF!</definedName>
    <definedName name="사재2" localSheetId="0">#REF!</definedName>
    <definedName name="사재2">#REF!</definedName>
    <definedName name="사재3" localSheetId="1">#REF!</definedName>
    <definedName name="사재3" localSheetId="0">#REF!</definedName>
    <definedName name="사재3">#REF!</definedName>
    <definedName name="산재" localSheetId="1">#REF!</definedName>
    <definedName name="산재" localSheetId="0">#REF!</definedName>
    <definedName name="산재">#REF!</definedName>
    <definedName name="산재1" localSheetId="1">#REF!</definedName>
    <definedName name="산재1" localSheetId="0">#REF!</definedName>
    <definedName name="산재1">#REF!</definedName>
    <definedName name="산재2" localSheetId="1">#REF!</definedName>
    <definedName name="산재2" localSheetId="0">#REF!</definedName>
    <definedName name="산재2">#REF!</definedName>
    <definedName name="산재보험료" localSheetId="1">#REF!</definedName>
    <definedName name="산재보험료" localSheetId="0">#REF!</definedName>
    <definedName name="산재보험료">#REF!</definedName>
    <definedName name="산재보험료2" localSheetId="1">#REF!</definedName>
    <definedName name="산재보험료2" localSheetId="0">#REF!</definedName>
    <definedName name="산재보험료2">#REF!</definedName>
    <definedName name="산재보험료4" localSheetId="1">#REF!</definedName>
    <definedName name="산재보험료4" localSheetId="0">#REF!</definedName>
    <definedName name="산재보험료4">#REF!</definedName>
    <definedName name="삼1" localSheetId="1">#REF!</definedName>
    <definedName name="삼1" localSheetId="0">#REF!</definedName>
    <definedName name="삼1">#REF!</definedName>
    <definedName name="삼10" localSheetId="1">#REF!</definedName>
    <definedName name="삼10" localSheetId="0">#REF!</definedName>
    <definedName name="삼10">#REF!</definedName>
    <definedName name="삼11" localSheetId="1">#REF!</definedName>
    <definedName name="삼11" localSheetId="0">#REF!</definedName>
    <definedName name="삼11">#REF!</definedName>
    <definedName name="삼12" localSheetId="1">#REF!</definedName>
    <definedName name="삼12" localSheetId="0">#REF!</definedName>
    <definedName name="삼12">#REF!</definedName>
    <definedName name="삼13" localSheetId="1">#REF!</definedName>
    <definedName name="삼13" localSheetId="0">#REF!</definedName>
    <definedName name="삼13">#REF!</definedName>
    <definedName name="삼14" localSheetId="1">#REF!</definedName>
    <definedName name="삼14" localSheetId="0">#REF!</definedName>
    <definedName name="삼14">#REF!</definedName>
    <definedName name="삼15" localSheetId="1">#REF!</definedName>
    <definedName name="삼15" localSheetId="0">#REF!</definedName>
    <definedName name="삼15">#REF!</definedName>
    <definedName name="삼2" localSheetId="1">#REF!</definedName>
    <definedName name="삼2" localSheetId="0">#REF!</definedName>
    <definedName name="삼2">#REF!</definedName>
    <definedName name="삼3" localSheetId="1">#REF!</definedName>
    <definedName name="삼3" localSheetId="0">#REF!</definedName>
    <definedName name="삼3">#REF!</definedName>
    <definedName name="삼4" localSheetId="1">#REF!</definedName>
    <definedName name="삼4" localSheetId="0">#REF!</definedName>
    <definedName name="삼4">#REF!</definedName>
    <definedName name="삼5" localSheetId="1">#REF!</definedName>
    <definedName name="삼5" localSheetId="0">#REF!</definedName>
    <definedName name="삼5">#REF!</definedName>
    <definedName name="삼6" localSheetId="1">#REF!</definedName>
    <definedName name="삼6" localSheetId="0">#REF!</definedName>
    <definedName name="삼6">#REF!</definedName>
    <definedName name="삼7" localSheetId="1">#REF!</definedName>
    <definedName name="삼7" localSheetId="0">#REF!</definedName>
    <definedName name="삼7">#REF!</definedName>
    <definedName name="삼8" localSheetId="1">#REF!</definedName>
    <definedName name="삼8" localSheetId="0">#REF!</definedName>
    <definedName name="삼8">#REF!</definedName>
    <definedName name="삼9" localSheetId="1">#REF!</definedName>
    <definedName name="삼9" localSheetId="0">#REF!</definedName>
    <definedName name="삼9">#REF!</definedName>
    <definedName name="삼a" localSheetId="1">#REF!</definedName>
    <definedName name="삼a" localSheetId="0">#REF!</definedName>
    <definedName name="삼a">#REF!</definedName>
    <definedName name="삼b" localSheetId="1">#REF!</definedName>
    <definedName name="삼b" localSheetId="0">#REF!</definedName>
    <definedName name="삼b">#REF!</definedName>
    <definedName name="삼c" localSheetId="1">#REF!</definedName>
    <definedName name="삼c" localSheetId="0">#REF!</definedName>
    <definedName name="삼c">#REF!</definedName>
    <definedName name="삼d" localSheetId="1">#REF!</definedName>
    <definedName name="삼d" localSheetId="0">#REF!</definedName>
    <definedName name="삼d">#REF!</definedName>
    <definedName name="삼e" localSheetId="1">#REF!</definedName>
    <definedName name="삼e" localSheetId="0">#REF!</definedName>
    <definedName name="삼e">#REF!</definedName>
    <definedName name="삼f" localSheetId="1">#REF!</definedName>
    <definedName name="삼f" localSheetId="0">#REF!</definedName>
    <definedName name="삼f">#REF!</definedName>
    <definedName name="삼g" localSheetId="1">#REF!</definedName>
    <definedName name="삼g" localSheetId="0">#REF!</definedName>
    <definedName name="삼g">#REF!</definedName>
    <definedName name="삼상고정" localSheetId="1">#REF!</definedName>
    <definedName name="삼상고정" localSheetId="0">#REF!</definedName>
    <definedName name="삼상고정">#REF!</definedName>
    <definedName name="삼상이동" localSheetId="1">#REF!</definedName>
    <definedName name="삼상이동" localSheetId="0">#REF!</definedName>
    <definedName name="삼상이동">#REF!</definedName>
    <definedName name="삼성" localSheetId="1">'2018년 인건비(생활관)'!삼성</definedName>
    <definedName name="삼성">[0]!삼성</definedName>
    <definedName name="상위국" localSheetId="1">#REF!</definedName>
    <definedName name="상위국" localSheetId="0">#REF!</definedName>
    <definedName name="상위국">#REF!</definedName>
    <definedName name="상위국명" localSheetId="1">#REF!</definedName>
    <definedName name="상위국명" localSheetId="0">#REF!</definedName>
    <definedName name="상위국명">#REF!</definedName>
    <definedName name="상위국주소" localSheetId="1">#REF!</definedName>
    <definedName name="상위국주소" localSheetId="0">#REF!</definedName>
    <definedName name="상위국주소">#REF!</definedName>
    <definedName name="상주소" localSheetId="1">#REF!</definedName>
    <definedName name="상주소" localSheetId="0">#REF!</definedName>
    <definedName name="상주소">#REF!</definedName>
    <definedName name="상찰" localSheetId="1">#REF!</definedName>
    <definedName name="상찰" localSheetId="0">#REF!</definedName>
    <definedName name="상찰">#REF!</definedName>
    <definedName name="상표시찰" localSheetId="1">#REF!</definedName>
    <definedName name="상표시찰" localSheetId="0">#REF!</definedName>
    <definedName name="상표시찰">#REF!</definedName>
    <definedName name="새들1" localSheetId="1">#REF!</definedName>
    <definedName name="새들1" localSheetId="0">#REF!</definedName>
    <definedName name="새들1">#REF!</definedName>
    <definedName name="새들2" localSheetId="1">#REF!</definedName>
    <definedName name="새들2" localSheetId="0">#REF!</definedName>
    <definedName name="새들2">#REF!</definedName>
    <definedName name="새들A" localSheetId="1">#REF!</definedName>
    <definedName name="새들A" localSheetId="0">#REF!</definedName>
    <definedName name="새들A">#REF!</definedName>
    <definedName name="샤시공" localSheetId="1">#REF!</definedName>
    <definedName name="샤시공" localSheetId="0">#REF!</definedName>
    <definedName name="샤시공">#REF!</definedName>
    <definedName name="서비스1" localSheetId="1">#REF!</definedName>
    <definedName name="서비스1" localSheetId="0">#REF!</definedName>
    <definedName name="서비스1">#REF!</definedName>
    <definedName name="서비스2" localSheetId="1">#REF!</definedName>
    <definedName name="서비스2" localSheetId="0">#REF!</definedName>
    <definedName name="서비스2">#REF!</definedName>
    <definedName name="서울" localSheetId="1">#REF!</definedName>
    <definedName name="서울" localSheetId="0">#REF!</definedName>
    <definedName name="서울">#REF!</definedName>
    <definedName name="서울TRS" localSheetId="1">'2018년 인건비(생활관)'!서울TRS</definedName>
    <definedName name="서울TRS">[0]!서울TRS</definedName>
    <definedName name="서초2" localSheetId="1">'2018년 인건비(생활관)'!서초2</definedName>
    <definedName name="서초2">[0]!서초2</definedName>
    <definedName name="석공" localSheetId="1">#REF!</definedName>
    <definedName name="석공" localSheetId="0">#REF!</definedName>
    <definedName name="석공">#REF!</definedName>
    <definedName name="선로명표시찰" localSheetId="1">#REF!</definedName>
    <definedName name="선로명표시찰" localSheetId="0">#REF!</definedName>
    <definedName name="선로명표시찰">#REF!</definedName>
    <definedName name="선로신설" localSheetId="1">#REF!</definedName>
    <definedName name="선로신설" localSheetId="0">#REF!</definedName>
    <definedName name="선로신설">#REF!</definedName>
    <definedName name="선로철거" localSheetId="1">#REF!</definedName>
    <definedName name="선로철거" localSheetId="0">#REF!</definedName>
    <definedName name="선로철거">#REF!</definedName>
    <definedName name="선반공" localSheetId="1">#REF!</definedName>
    <definedName name="선반공" localSheetId="0">#REF!</definedName>
    <definedName name="선반공">#REF!</definedName>
    <definedName name="선번장" localSheetId="1">'2018년 인건비(생활관)'!선번장</definedName>
    <definedName name="선번장">[0]!선번장</definedName>
    <definedName name="설" localSheetId="1">#REF!</definedName>
    <definedName name="설" localSheetId="0">#REF!</definedName>
    <definedName name="설">#REF!</definedName>
    <definedName name="설게" localSheetId="1">#REF!</definedName>
    <definedName name="설게" localSheetId="0">#REF!</definedName>
    <definedName name="설게">#REF!</definedName>
    <definedName name="설게도급경비" localSheetId="1">#REF!</definedName>
    <definedName name="설게도급경비" localSheetId="0">#REF!</definedName>
    <definedName name="설게도급경비">#REF!</definedName>
    <definedName name="설게변경">#N/A</definedName>
    <definedName name="설게직접노무비" localSheetId="1">#REF!</definedName>
    <definedName name="설게직접노무비" localSheetId="0">#REF!</definedName>
    <definedName name="설게직접노무비">#REF!</definedName>
    <definedName name="설계">[43]설계요율_계산!$J$6:$J$10</definedName>
    <definedName name="설계간접노무비" localSheetId="1">#REF!</definedName>
    <definedName name="설계간접노무비" localSheetId="0">#REF!</definedName>
    <definedName name="설계간접노무비">#REF!</definedName>
    <definedName name="설계경비" localSheetId="1">#REF!</definedName>
    <definedName name="설계경비" localSheetId="0">#REF!</definedName>
    <definedName name="설계경비">#REF!</definedName>
    <definedName name="설계내역" localSheetId="1">#REF!</definedName>
    <definedName name="설계내역" localSheetId="0">#REF!</definedName>
    <definedName name="설계내역">#REF!</definedName>
    <definedName name="설계노무비" localSheetId="1">#REF!</definedName>
    <definedName name="설계노무비" localSheetId="0">#REF!</definedName>
    <definedName name="설계노무비">#REF!</definedName>
    <definedName name="설계도급경비" localSheetId="1">#REF!</definedName>
    <definedName name="설계도급경비" localSheetId="0">#REF!</definedName>
    <definedName name="설계도급경비">#REF!</definedName>
    <definedName name="설계도급분" localSheetId="1">#REF!</definedName>
    <definedName name="설계도급분" localSheetId="0">#REF!</definedName>
    <definedName name="설계도급분">#REF!</definedName>
    <definedName name="설계변경">#N/A</definedName>
    <definedName name="설계사급" localSheetId="1" hidden="1">{"'5국공정'!$A$1:$E$128"}</definedName>
    <definedName name="설계사급" hidden="1">{"'5국공정'!$A$1:$E$128"}</definedName>
    <definedName name="설계사급경비" localSheetId="1">#REF!</definedName>
    <definedName name="설계사급경비" localSheetId="0">#REF!</definedName>
    <definedName name="설계사급경비">#REF!</definedName>
    <definedName name="설계사급재료비" localSheetId="1">#REF!</definedName>
    <definedName name="설계사급재료비" localSheetId="0">#REF!</definedName>
    <definedName name="설계사급재료비">#REF!</definedName>
    <definedName name="설계서작성시" localSheetId="1">#REF!</definedName>
    <definedName name="설계서작성시" localSheetId="0">#REF!</definedName>
    <definedName name="설계서작성시">#REF!</definedName>
    <definedName name="설계이윤" localSheetId="1">#REF!</definedName>
    <definedName name="설계이윤" localSheetId="0">#REF!</definedName>
    <definedName name="설계이윤">#REF!</definedName>
    <definedName name="설계일반관리비" localSheetId="1">#REF!</definedName>
    <definedName name="설계일반관리비" localSheetId="0">#REF!</definedName>
    <definedName name="설계일반관리비">#REF!</definedName>
    <definedName name="설계자">[43]설계요율_계산!$J$6:$J$10</definedName>
    <definedName name="설계재료비" localSheetId="1">#REF!</definedName>
    <definedName name="설계재료비" localSheetId="0">#REF!</definedName>
    <definedName name="설계재료비">#REF!</definedName>
    <definedName name="설계지입재료비" localSheetId="1">#REF!</definedName>
    <definedName name="설계지입재료비" localSheetId="0">#REF!</definedName>
    <definedName name="설계지입재료비">#REF!</definedName>
    <definedName name="설계직접노무비" localSheetId="1">#REF!</definedName>
    <definedName name="설계직접노무비" localSheetId="0">#REF!</definedName>
    <definedName name="설계직접노무비">#REF!</definedName>
    <definedName name="설계회사분" localSheetId="1">#REF!</definedName>
    <definedName name="설계회사분" localSheetId="0">#REF!</definedName>
    <definedName name="설계회사분">#REF!</definedName>
    <definedName name="설비" localSheetId="1">#REF!</definedName>
    <definedName name="설비" localSheetId="0">#REF!</definedName>
    <definedName name="설비">#REF!</definedName>
    <definedName name="설비취득" localSheetId="1">#REF!</definedName>
    <definedName name="설비취득" localSheetId="0">#REF!</definedName>
    <definedName name="설비취득">#REF!</definedName>
    <definedName name="설비현항" localSheetId="1">'2018년 인건비(생활관)'!설비현항</definedName>
    <definedName name="설비현항">[0]!설비현항</definedName>
    <definedName name="설비현황" localSheetId="1">'2018년 인건비(생활관)'!설비현황</definedName>
    <definedName name="설비현황">[0]!설비현황</definedName>
    <definedName name="설치1" localSheetId="1">#REF!</definedName>
    <definedName name="설치1" localSheetId="0">#REF!</definedName>
    <definedName name="설치1">#REF!</definedName>
    <definedName name="설치12C" localSheetId="1">#REF!</definedName>
    <definedName name="설치12C" localSheetId="0">#REF!</definedName>
    <definedName name="설치12C">#REF!</definedName>
    <definedName name="설치17C" localSheetId="1">#REF!</definedName>
    <definedName name="설치17C" localSheetId="0">#REF!</definedName>
    <definedName name="설치17C">#REF!</definedName>
    <definedName name="설치2" localSheetId="1">#REF!</definedName>
    <definedName name="설치2" localSheetId="0">#REF!</definedName>
    <definedName name="설치2">#REF!</definedName>
    <definedName name="설치2×14" localSheetId="1">#REF!</definedName>
    <definedName name="설치2×14" localSheetId="0">#REF!</definedName>
    <definedName name="설치2×14">#REF!</definedName>
    <definedName name="설치2×2" localSheetId="1">#REF!</definedName>
    <definedName name="설치2×2" localSheetId="0">#REF!</definedName>
    <definedName name="설치2×2">#REF!</definedName>
    <definedName name="설치2×4" localSheetId="1">#REF!</definedName>
    <definedName name="설치2×4" localSheetId="0">#REF!</definedName>
    <definedName name="설치2×4">#REF!</definedName>
    <definedName name="설치2×7" localSheetId="1">#REF!</definedName>
    <definedName name="설치2×7" localSheetId="0">#REF!</definedName>
    <definedName name="설치2×7">#REF!</definedName>
    <definedName name="설치3" localSheetId="1">#REF!</definedName>
    <definedName name="설치3" localSheetId="0">#REF!</definedName>
    <definedName name="설치3">#REF!</definedName>
    <definedName name="설치3.5×7" localSheetId="1">#REF!</definedName>
    <definedName name="설치3.5×7" localSheetId="0">#REF!</definedName>
    <definedName name="설치3.5×7">#REF!</definedName>
    <definedName name="설치4" localSheetId="1">#REF!</definedName>
    <definedName name="설치4" localSheetId="0">#REF!</definedName>
    <definedName name="설치4">#REF!</definedName>
    <definedName name="설치5" localSheetId="1">#REF!</definedName>
    <definedName name="설치5" localSheetId="0">#REF!</definedName>
    <definedName name="설치5">#REF!</definedName>
    <definedName name="설치5.5×2" localSheetId="1">#REF!</definedName>
    <definedName name="설치5.5×2" localSheetId="0">#REF!</definedName>
    <definedName name="설치5.5×2">#REF!</definedName>
    <definedName name="설치5.5×4" localSheetId="1">#REF!</definedName>
    <definedName name="설치5.5×4" localSheetId="0">#REF!</definedName>
    <definedName name="설치5.5×4">#REF!</definedName>
    <definedName name="설치6" localSheetId="1">#REF!</definedName>
    <definedName name="설치6" localSheetId="0">#REF!</definedName>
    <definedName name="설치6">#REF!</definedName>
    <definedName name="설치7" localSheetId="1">#REF!</definedName>
    <definedName name="설치7" localSheetId="0">#REF!</definedName>
    <definedName name="설치7">#REF!</definedName>
    <definedName name="설치8×2" localSheetId="1">#REF!</definedName>
    <definedName name="설치8×2" localSheetId="0">#REF!</definedName>
    <definedName name="설치8×2">#REF!</definedName>
    <definedName name="설치8×4" localSheetId="1">#REF!</definedName>
    <definedName name="설치8×4" localSheetId="0">#REF!</definedName>
    <definedName name="설치8×4">#REF!</definedName>
    <definedName name="설치경비" localSheetId="1">#REF!</definedName>
    <definedName name="설치경비" localSheetId="0">#REF!</definedName>
    <definedName name="설치경비">#REF!</definedName>
    <definedName name="설치노무비" localSheetId="1">#REF!</definedName>
    <definedName name="설치노무비" localSheetId="0">#REF!</definedName>
    <definedName name="설치노무비">#REF!</definedName>
    <definedName name="설치이윤" localSheetId="1">#REF!</definedName>
    <definedName name="설치이윤" localSheetId="0">#REF!</definedName>
    <definedName name="설치이윤">#REF!</definedName>
    <definedName name="설치재료비" localSheetId="1">#REF!</definedName>
    <definedName name="설치재료비" localSheetId="0">#REF!</definedName>
    <definedName name="설치재료비">#REF!</definedName>
    <definedName name="설치직접노무비" localSheetId="1">#REF!</definedName>
    <definedName name="설치직접노무비" localSheetId="0">#REF!</definedName>
    <definedName name="설치직접노무비">#REF!</definedName>
    <definedName name="설치직접노무비전" localSheetId="1">#REF!</definedName>
    <definedName name="설치직접노무비전" localSheetId="0">#REF!</definedName>
    <definedName name="설치직접노무비전">#REF!</definedName>
    <definedName name="섬진강배치도" localSheetId="1" hidden="1">{#N/A,#N/A,FALSE,"회선임차현황"}</definedName>
    <definedName name="섬진강배치도" hidden="1">{#N/A,#N/A,FALSE,"회선임차현황"}</definedName>
    <definedName name="성" localSheetId="1">#REF!</definedName>
    <definedName name="성" localSheetId="0">#REF!</definedName>
    <definedName name="성">#REF!</definedName>
    <definedName name="성단" localSheetId="1">#REF!</definedName>
    <definedName name="성단" localSheetId="0">#REF!</definedName>
    <definedName name="성단">#REF!</definedName>
    <definedName name="성명" localSheetId="1">#REF!</definedName>
    <definedName name="성명" localSheetId="0">#REF!</definedName>
    <definedName name="성명">#REF!</definedName>
    <definedName name="세금" localSheetId="1">#REF!</definedName>
    <definedName name="세금" localSheetId="0">#REF!</definedName>
    <definedName name="세금">#REF!</definedName>
    <definedName name="세금1" localSheetId="1">#REF!</definedName>
    <definedName name="세금1" localSheetId="0">#REF!</definedName>
    <definedName name="세금1">#REF!</definedName>
    <definedName name="세금2" localSheetId="1">#REF!</definedName>
    <definedName name="세금2" localSheetId="0">#REF!</definedName>
    <definedName name="세금2">#REF!</definedName>
    <definedName name="세금공과" localSheetId="1">#REF!</definedName>
    <definedName name="세금공과" localSheetId="0">#REF!</definedName>
    <definedName name="세금공과">#REF!</definedName>
    <definedName name="세금과공과금" localSheetId="1">#REF!</definedName>
    <definedName name="세금과공과금" localSheetId="0">#REF!</definedName>
    <definedName name="세금과공과금">#REF!</definedName>
    <definedName name="세로갑지" localSheetId="1">#REF!</definedName>
    <definedName name="세로갑지" localSheetId="0">#REF!</definedName>
    <definedName name="세로갑지">#REF!</definedName>
    <definedName name="세액" localSheetId="1">#REF!</definedName>
    <definedName name="세액" localSheetId="0">#REF!</definedName>
    <definedName name="세액">#REF!</definedName>
    <definedName name="셔터공" localSheetId="1">#REF!</definedName>
    <definedName name="셔터공" localSheetId="0">#REF!</definedName>
    <definedName name="셔터공">#REF!</definedName>
    <definedName name="소1_1" localSheetId="1">#REF!</definedName>
    <definedName name="소1_1" localSheetId="0">#REF!</definedName>
    <definedName name="소1_1">#REF!</definedName>
    <definedName name="소1_2" localSheetId="1">#REF!</definedName>
    <definedName name="소1_2" localSheetId="0">#REF!</definedName>
    <definedName name="소1_2">#REF!</definedName>
    <definedName name="소1_3" localSheetId="1">#REF!</definedName>
    <definedName name="소1_3" localSheetId="0">#REF!</definedName>
    <definedName name="소1_3">#REF!</definedName>
    <definedName name="소1_4" localSheetId="1">#REF!</definedName>
    <definedName name="소1_4" localSheetId="0">#REF!</definedName>
    <definedName name="소1_4">#REF!</definedName>
    <definedName name="소2_1" localSheetId="1">#REF!</definedName>
    <definedName name="소2_1" localSheetId="0">#REF!</definedName>
    <definedName name="소2_1">#REF!</definedName>
    <definedName name="소2_2" localSheetId="1">#REF!</definedName>
    <definedName name="소2_2" localSheetId="0">#REF!</definedName>
    <definedName name="소2_2">#REF!</definedName>
    <definedName name="소2_3" localSheetId="1">#REF!</definedName>
    <definedName name="소2_3" localSheetId="0">#REF!</definedName>
    <definedName name="소2_3">#REF!</definedName>
    <definedName name="소2_4" localSheetId="1">#REF!</definedName>
    <definedName name="소2_4" localSheetId="0">#REF!</definedName>
    <definedName name="소2_4">#REF!</definedName>
    <definedName name="소3_1" localSheetId="1">#REF!</definedName>
    <definedName name="소3_1" localSheetId="0">#REF!</definedName>
    <definedName name="소3_1">#REF!</definedName>
    <definedName name="소3_2" localSheetId="1">#REF!</definedName>
    <definedName name="소3_2" localSheetId="0">#REF!</definedName>
    <definedName name="소3_2">#REF!</definedName>
    <definedName name="소3_3" localSheetId="1">#REF!</definedName>
    <definedName name="소3_3" localSheetId="0">#REF!</definedName>
    <definedName name="소3_3">#REF!</definedName>
    <definedName name="소3_4" localSheetId="1">#REF!</definedName>
    <definedName name="소3_4" localSheetId="0">#REF!</definedName>
    <definedName name="소3_4">#REF!</definedName>
    <definedName name="소4_1" localSheetId="1">#REF!</definedName>
    <definedName name="소4_1" localSheetId="0">#REF!</definedName>
    <definedName name="소4_1">#REF!</definedName>
    <definedName name="소4_2" localSheetId="1">#REF!</definedName>
    <definedName name="소4_2" localSheetId="0">#REF!</definedName>
    <definedName name="소4_2">#REF!</definedName>
    <definedName name="소5_1" localSheetId="1">#REF!</definedName>
    <definedName name="소5_1" localSheetId="0">#REF!</definedName>
    <definedName name="소5_1">#REF!</definedName>
    <definedName name="소5_2" localSheetId="1">#REF!</definedName>
    <definedName name="소5_2" localSheetId="0">#REF!</definedName>
    <definedName name="소5_2">#REF!</definedName>
    <definedName name="소5_3" localSheetId="1">#REF!</definedName>
    <definedName name="소5_3" localSheetId="0">#REF!</definedName>
    <definedName name="소5_3">#REF!</definedName>
    <definedName name="소5_4" localSheetId="1">#REF!</definedName>
    <definedName name="소5_4" localSheetId="0">#REF!</definedName>
    <definedName name="소5_4">#REF!</definedName>
    <definedName name="소6_1" localSheetId="1">#REF!</definedName>
    <definedName name="소6_1" localSheetId="0">#REF!</definedName>
    <definedName name="소6_1">#REF!</definedName>
    <definedName name="소6_10" localSheetId="1">#REF!</definedName>
    <definedName name="소6_10" localSheetId="0">#REF!</definedName>
    <definedName name="소6_10">#REF!</definedName>
    <definedName name="소6_2" localSheetId="1">#REF!</definedName>
    <definedName name="소6_2" localSheetId="0">#REF!</definedName>
    <definedName name="소6_2">#REF!</definedName>
    <definedName name="소6_3" localSheetId="1">#REF!</definedName>
    <definedName name="소6_3" localSheetId="0">#REF!</definedName>
    <definedName name="소6_3">#REF!</definedName>
    <definedName name="소6_4" localSheetId="1">#REF!</definedName>
    <definedName name="소6_4" localSheetId="0">#REF!</definedName>
    <definedName name="소6_4">#REF!</definedName>
    <definedName name="소6_5" localSheetId="1">#REF!</definedName>
    <definedName name="소6_5" localSheetId="0">#REF!</definedName>
    <definedName name="소6_5">#REF!</definedName>
    <definedName name="소6_6" localSheetId="1">#REF!</definedName>
    <definedName name="소6_6" localSheetId="0">#REF!</definedName>
    <definedName name="소6_6">#REF!</definedName>
    <definedName name="소6_7" localSheetId="1">#REF!</definedName>
    <definedName name="소6_7" localSheetId="0">#REF!</definedName>
    <definedName name="소6_7">#REF!</definedName>
    <definedName name="소6_8" localSheetId="1">#REF!</definedName>
    <definedName name="소6_8" localSheetId="0">#REF!</definedName>
    <definedName name="소6_8">#REF!</definedName>
    <definedName name="소6_9" localSheetId="1">#REF!</definedName>
    <definedName name="소6_9" localSheetId="0">#REF!</definedName>
    <definedName name="소6_9">#REF!</definedName>
    <definedName name="소7_1" localSheetId="1">#REF!</definedName>
    <definedName name="소7_1" localSheetId="0">#REF!</definedName>
    <definedName name="소7_1">#REF!</definedName>
    <definedName name="소7_2" localSheetId="1">#REF!</definedName>
    <definedName name="소7_2" localSheetId="0">#REF!</definedName>
    <definedName name="소7_2">#REF!</definedName>
    <definedName name="소7_3" localSheetId="1">#REF!</definedName>
    <definedName name="소7_3" localSheetId="0">#REF!</definedName>
    <definedName name="소7_3">#REF!</definedName>
    <definedName name="소7_4" localSheetId="1">#REF!</definedName>
    <definedName name="소7_4" localSheetId="0">#REF!</definedName>
    <definedName name="소7_4">#REF!</definedName>
    <definedName name="소7_5" localSheetId="1">#REF!</definedName>
    <definedName name="소7_5" localSheetId="0">#REF!</definedName>
    <definedName name="소7_5">#REF!</definedName>
    <definedName name="소7_6" localSheetId="1">#REF!</definedName>
    <definedName name="소7_6" localSheetId="0">#REF!</definedName>
    <definedName name="소7_6">#REF!</definedName>
    <definedName name="소8_1" localSheetId="1">#REF!</definedName>
    <definedName name="소8_1" localSheetId="0">#REF!</definedName>
    <definedName name="소8_1">#REF!</definedName>
    <definedName name="소8_2" localSheetId="1">#REF!</definedName>
    <definedName name="소8_2" localSheetId="0">#REF!</definedName>
    <definedName name="소8_2">#REF!</definedName>
    <definedName name="소8_3" localSheetId="1">#REF!</definedName>
    <definedName name="소8_3" localSheetId="0">#REF!</definedName>
    <definedName name="소8_3">#REF!</definedName>
    <definedName name="소계" localSheetId="1">#REF!</definedName>
    <definedName name="소계" localSheetId="0">#REF!</definedName>
    <definedName name="소계">#REF!</definedName>
    <definedName name="소계1" localSheetId="1">#REF!</definedName>
    <definedName name="소계1" localSheetId="0">#REF!</definedName>
    <definedName name="소계1">#REF!</definedName>
    <definedName name="소계2" localSheetId="1">#REF!</definedName>
    <definedName name="소계2" localSheetId="0">#REF!</definedName>
    <definedName name="소계2">#REF!</definedName>
    <definedName name="소계3" localSheetId="1">#REF!</definedName>
    <definedName name="소계3" localSheetId="0">#REF!</definedName>
    <definedName name="소계3">#REF!</definedName>
    <definedName name="소모" localSheetId="1">#REF!</definedName>
    <definedName name="소모" localSheetId="0">#REF!</definedName>
    <definedName name="소모">#REF!</definedName>
    <definedName name="소모1" localSheetId="1">#REF!</definedName>
    <definedName name="소모1" localSheetId="0">#REF!</definedName>
    <definedName name="소모1">#REF!</definedName>
    <definedName name="소모2" localSheetId="1">#REF!</definedName>
    <definedName name="소모2" localSheetId="0">#REF!</definedName>
    <definedName name="소모2">#REF!</definedName>
    <definedName name="소모품" localSheetId="1">#REF!</definedName>
    <definedName name="소모품" localSheetId="0">#REF!</definedName>
    <definedName name="소모품">#REF!</definedName>
    <definedName name="소모품1" localSheetId="1">#REF!</definedName>
    <definedName name="소모품1" localSheetId="0">#REF!</definedName>
    <definedName name="소모품1">#REF!</definedName>
    <definedName name="소모품2" localSheetId="1">#REF!</definedName>
    <definedName name="소모품2" localSheetId="0">#REF!</definedName>
    <definedName name="소모품2">#REF!</definedName>
    <definedName name="소모품비" localSheetId="1">#REF!</definedName>
    <definedName name="소모품비" localSheetId="0">#REF!</definedName>
    <definedName name="소모품비">#REF!</definedName>
    <definedName name="소보품비" localSheetId="1">#REF!</definedName>
    <definedName name="소보품비" localSheetId="0">#REF!</definedName>
    <definedName name="소보품비">#REF!</definedName>
    <definedName name="소형B손료">'[36]기계경비(시간당)'!$H$240</definedName>
    <definedName name="솜품" localSheetId="1">#REF!</definedName>
    <definedName name="솜품" localSheetId="0">#REF!</definedName>
    <definedName name="솜품">#REF!</definedName>
    <definedName name="송신광출력" localSheetId="1">#REF!</definedName>
    <definedName name="송신광출력" localSheetId="0">#REF!</definedName>
    <definedName name="송신광출력">#REF!</definedName>
    <definedName name="송신광출력A" localSheetId="1">#REF!</definedName>
    <definedName name="송신광출력A" localSheetId="0">#REF!</definedName>
    <definedName name="송신광출력A">#REF!</definedName>
    <definedName name="송전전공" localSheetId="1">#REF!</definedName>
    <definedName name="송전전공" localSheetId="0">#REF!</definedName>
    <definedName name="송전전공">#REF!</definedName>
    <definedName name="송전활선전공" localSheetId="1">#REF!</definedName>
    <definedName name="송전활선전공" localSheetId="0">#REF!</definedName>
    <definedName name="송전활선전공">#REF!</definedName>
    <definedName name="수2" localSheetId="1" hidden="1">{#N/A,#N/A,TRUE,"토적및재료집계";#N/A,#N/A,TRUE,"토적및재료집계";#N/A,#N/A,TRUE,"단위량"}</definedName>
    <definedName name="수2" hidden="1">{#N/A,#N/A,TRUE,"토적및재료집계";#N/A,#N/A,TRUE,"토적및재료집계";#N/A,#N/A,TRUE,"단위량"}</definedName>
    <definedName name="수3" localSheetId="1" hidden="1">{#N/A,#N/A,TRUE,"토적및재료집계";#N/A,#N/A,TRUE,"토적및재료집계";#N/A,#N/A,TRUE,"단위량"}</definedName>
    <definedName name="수3" hidden="1">{#N/A,#N/A,TRUE,"토적및재료집계";#N/A,#N/A,TRUE,"토적및재료집계";#N/A,#N/A,TRUE,"단위량"}</definedName>
    <definedName name="수도" localSheetId="1">#REF!</definedName>
    <definedName name="수도" localSheetId="0">#REF!</definedName>
    <definedName name="수도">#REF!</definedName>
    <definedName name="수도1" localSheetId="1">#REF!</definedName>
    <definedName name="수도1" localSheetId="0">#REF!</definedName>
    <definedName name="수도1">#REF!</definedName>
    <definedName name="수도2" localSheetId="1">#REF!</definedName>
    <definedName name="수도2" localSheetId="0">#REF!</definedName>
    <definedName name="수도2">#REF!</definedName>
    <definedName name="수도광열" localSheetId="1">#REF!</definedName>
    <definedName name="수도광열" localSheetId="0">#REF!</definedName>
    <definedName name="수도광열">#REF!</definedName>
    <definedName name="수량계산" localSheetId="1">#REF!</definedName>
    <definedName name="수량계산" localSheetId="0">#REF!</definedName>
    <definedName name="수량계산">#REF!</definedName>
    <definedName name="수량산출" localSheetId="1">#REF!</definedName>
    <definedName name="수량산출" localSheetId="0">#REF!</definedName>
    <definedName name="수량산출">#REF!</definedName>
    <definedName name="수량산출갑지">[14]백암비스타내역!$E$4:$G$167</definedName>
    <definedName name="수량산출서" localSheetId="1">[44]단가산출!#REF!</definedName>
    <definedName name="수량산출서" localSheetId="0">[45]단가산출!#REF!</definedName>
    <definedName name="수량산출서">[45]단가산출!#REF!</definedName>
    <definedName name="수량집계밀" localSheetId="1">#REF!</definedName>
    <definedName name="수량집계밀" localSheetId="0">#REF!</definedName>
    <definedName name="수량집계밀">#REF!</definedName>
    <definedName name="수량집계양" localSheetId="1">#REF!</definedName>
    <definedName name="수량집계양" localSheetId="0">#REF!</definedName>
    <definedName name="수량집계양">#REF!</definedName>
    <definedName name="수영장순환" localSheetId="1">#REF!^3/VLOOKUP(#REF!,[0]!인버터효율표,2)</definedName>
    <definedName name="수영장순환" localSheetId="0">#REF!^3/VLOOKUP(#REF!,[0]!인버터효율표,2)</definedName>
    <definedName name="수영장순환">#REF!^3/VLOOKUP(#REF!,인버터효율표,2)</definedName>
    <definedName name="수원" localSheetId="1">#REF!</definedName>
    <definedName name="수원" localSheetId="0">#REF!</definedName>
    <definedName name="수원">#REF!</definedName>
    <definedName name="수정1" localSheetId="1">'2018년 인건비(생활관)'!수정1</definedName>
    <definedName name="수정1">[0]!수정1</definedName>
    <definedName name="수정10" localSheetId="1">'2018년 인건비(생활관)'!수정10</definedName>
    <definedName name="수정10">[0]!수정10</definedName>
    <definedName name="수정11" localSheetId="1">'2018년 인건비(생활관)'!수정11</definedName>
    <definedName name="수정11">[0]!수정11</definedName>
    <definedName name="수정12" localSheetId="1">'2018년 인건비(생활관)'!수정12</definedName>
    <definedName name="수정12">[0]!수정12</definedName>
    <definedName name="수정13" localSheetId="1">'2018년 인건비(생활관)'!수정13</definedName>
    <definedName name="수정13">[0]!수정13</definedName>
    <definedName name="수정14" localSheetId="1">'2018년 인건비(생활관)'!수정14</definedName>
    <definedName name="수정14">[0]!수정14</definedName>
    <definedName name="수정15" localSheetId="1">'2018년 인건비(생활관)'!수정15</definedName>
    <definedName name="수정15">[0]!수정15</definedName>
    <definedName name="수정16" localSheetId="1">'2018년 인건비(생활관)'!수정16</definedName>
    <definedName name="수정16">[0]!수정16</definedName>
    <definedName name="수정17" localSheetId="1">'2018년 인건비(생활관)'!수정17</definedName>
    <definedName name="수정17">[0]!수정17</definedName>
    <definedName name="수정18" localSheetId="1">'2018년 인건비(생활관)'!수정18</definedName>
    <definedName name="수정18">[0]!수정18</definedName>
    <definedName name="수정19" localSheetId="1">'2018년 인건비(생활관)'!수정19</definedName>
    <definedName name="수정19">[0]!수정19</definedName>
    <definedName name="수정2" localSheetId="1">'2018년 인건비(생활관)'!수정2</definedName>
    <definedName name="수정2">[0]!수정2</definedName>
    <definedName name="수정20" localSheetId="1">'2018년 인건비(생활관)'!수정20</definedName>
    <definedName name="수정20">[0]!수정20</definedName>
    <definedName name="수정21" localSheetId="1">'2018년 인건비(생활관)'!수정21</definedName>
    <definedName name="수정21">[0]!수정21</definedName>
    <definedName name="수정22" localSheetId="1">'2018년 인건비(생활관)'!수정22</definedName>
    <definedName name="수정22">[0]!수정22</definedName>
    <definedName name="수정23" localSheetId="1">'2018년 인건비(생활관)'!수정23</definedName>
    <definedName name="수정23">[0]!수정23</definedName>
    <definedName name="수정24" localSheetId="1">'2018년 인건비(생활관)'!수정24</definedName>
    <definedName name="수정24">[0]!수정24</definedName>
    <definedName name="수정25" localSheetId="1">'2018년 인건비(생활관)'!수정25</definedName>
    <definedName name="수정25">[0]!수정25</definedName>
    <definedName name="수정26" localSheetId="1">'2018년 인건비(생활관)'!수정26</definedName>
    <definedName name="수정26">[0]!수정26</definedName>
    <definedName name="수정27" localSheetId="1">'2018년 인건비(생활관)'!수정27</definedName>
    <definedName name="수정27">[0]!수정27</definedName>
    <definedName name="수정28" localSheetId="1">'2018년 인건비(생활관)'!수정28</definedName>
    <definedName name="수정28">[0]!수정28</definedName>
    <definedName name="수정3" localSheetId="1">'2018년 인건비(생활관)'!수정3</definedName>
    <definedName name="수정3">[0]!수정3</definedName>
    <definedName name="수정4" localSheetId="1">'2018년 인건비(생활관)'!수정4</definedName>
    <definedName name="수정4">[0]!수정4</definedName>
    <definedName name="수정5" localSheetId="1">'2018년 인건비(생활관)'!수정5</definedName>
    <definedName name="수정5">[0]!수정5</definedName>
    <definedName name="수정6" localSheetId="1">'2018년 인건비(생활관)'!수정6</definedName>
    <definedName name="수정6">[0]!수정6</definedName>
    <definedName name="수정7" localSheetId="1">'2018년 인건비(생활관)'!수정7</definedName>
    <definedName name="수정7">[0]!수정7</definedName>
    <definedName name="수정8" localSheetId="1">'2018년 인건비(생활관)'!수정8</definedName>
    <definedName name="수정8">[0]!수정8</definedName>
    <definedName name="수정9" localSheetId="1">'2018년 인건비(생활관)'!수정9</definedName>
    <definedName name="수정9">[0]!수정9</definedName>
    <definedName name="수정요망" localSheetId="1">'2018년 인건비(생활관)'!수정요망</definedName>
    <definedName name="수정요망">[0]!수정요망</definedName>
    <definedName name="순공사비" localSheetId="1">#REF!</definedName>
    <definedName name="순공사비" localSheetId="0">#REF!</definedName>
    <definedName name="순공사비">#REF!</definedName>
    <definedName name="순공사비2" localSheetId="1">#REF!</definedName>
    <definedName name="순공사비2" localSheetId="0">#REF!</definedName>
    <definedName name="순공사비2">#REF!</definedName>
    <definedName name="순공사비4" localSheetId="1">#REF!</definedName>
    <definedName name="순공사비4" localSheetId="0">#REF!</definedName>
    <definedName name="순공사비4">#REF!</definedName>
    <definedName name="순공사원가" localSheetId="1">#REF!</definedName>
    <definedName name="순공사원가" localSheetId="0">#REF!</definedName>
    <definedName name="순공사원가">#REF!</definedName>
    <definedName name="순공사원가2" localSheetId="1">#REF!</definedName>
    <definedName name="순공사원가2" localSheetId="0">#REF!</definedName>
    <definedName name="순공사원가2">#REF!</definedName>
    <definedName name="순공사원가4" localSheetId="1">#REF!</definedName>
    <definedName name="순공사원가4" localSheetId="0">#REF!</definedName>
    <definedName name="순공사원가4">#REF!</definedName>
    <definedName name="쉴드" localSheetId="1">#REF!</definedName>
    <definedName name="쉴드" localSheetId="0">#REF!</definedName>
    <definedName name="쉴드">#REF!</definedName>
    <definedName name="쉴드1" localSheetId="1">#REF!</definedName>
    <definedName name="쉴드1" localSheetId="0">#REF!</definedName>
    <definedName name="쉴드1">#REF!</definedName>
    <definedName name="쉴드A" localSheetId="1">#REF!</definedName>
    <definedName name="쉴드A" localSheetId="0">#REF!</definedName>
    <definedName name="쉴드A">#REF!</definedName>
    <definedName name="스가공울산신" localSheetId="1">#REF!</definedName>
    <definedName name="스가공울산신" localSheetId="0">#REF!</definedName>
    <definedName name="스가공울산신">#REF!</definedName>
    <definedName name="스가공울산철" localSheetId="1">#REF!</definedName>
    <definedName name="스가공울산철" localSheetId="0">#REF!</definedName>
    <definedName name="스가공울산철">#REF!</definedName>
    <definedName name="스네이크" localSheetId="1">#REF!</definedName>
    <definedName name="스네이크" localSheetId="0">#REF!</definedName>
    <definedName name="스네이크">#REF!</definedName>
    <definedName name="스네이크품" localSheetId="1">#REF!</definedName>
    <definedName name="스네이크품" localSheetId="0">#REF!</definedName>
    <definedName name="스네이크품">#REF!</definedName>
    <definedName name="스네이크할증제외" localSheetId="1">#REF!</definedName>
    <definedName name="스네이크할증제외" localSheetId="0">#REF!</definedName>
    <definedName name="스네이크할증제외">#REF!</definedName>
    <definedName name="스리브150150" localSheetId="1">#REF!</definedName>
    <definedName name="스리브150150" localSheetId="0">#REF!</definedName>
    <definedName name="스리브150150">#REF!</definedName>
    <definedName name="스리브15038" localSheetId="1">#REF!</definedName>
    <definedName name="스리브15038" localSheetId="0">#REF!</definedName>
    <definedName name="스리브15038">#REF!</definedName>
    <definedName name="스리브250150" localSheetId="1">#REF!</definedName>
    <definedName name="스리브250150" localSheetId="0">#REF!</definedName>
    <definedName name="스리브250150">#REF!</definedName>
    <definedName name="스리브250250" localSheetId="1">#REF!</definedName>
    <definedName name="스리브250250" localSheetId="0">#REF!</definedName>
    <definedName name="스리브250250">#REF!</definedName>
    <definedName name="스리브3838" localSheetId="1">#REF!</definedName>
    <definedName name="스리브3838" localSheetId="0">#REF!</definedName>
    <definedName name="스리브3838">#REF!</definedName>
    <definedName name="스리브6060" localSheetId="1">#REF!</definedName>
    <definedName name="스리브6060" localSheetId="0">#REF!</definedName>
    <definedName name="스리브6060">#REF!</definedName>
    <definedName name="스지" localSheetId="1">#REF!</definedName>
    <definedName name="스지" localSheetId="0">#REF!</definedName>
    <definedName name="스지">#REF!</definedName>
    <definedName name="스지중울산신" localSheetId="1">#REF!</definedName>
    <definedName name="스지중울산신" localSheetId="0">#REF!</definedName>
    <definedName name="스지중울산신">#REF!</definedName>
    <definedName name="스지중울산철" localSheetId="1">#REF!</definedName>
    <definedName name="스지중울산철" localSheetId="0">#REF!</definedName>
    <definedName name="스지중울산철">#REF!</definedName>
    <definedName name="스튜디오소계" localSheetId="1">#REF!</definedName>
    <definedName name="스튜디오소계" localSheetId="0">#REF!</definedName>
    <definedName name="스튜디오소계">#REF!</definedName>
    <definedName name="스트롱앵커시설" localSheetId="1">#REF!</definedName>
    <definedName name="스트롱앵커시설" localSheetId="0">#REF!</definedName>
    <definedName name="스트롱앵커시설">#REF!</definedName>
    <definedName name="스파가1" localSheetId="1">#REF!</definedName>
    <definedName name="스파가1" localSheetId="0">#REF!</definedName>
    <definedName name="스파가1">#REF!</definedName>
    <definedName name="스파가2" localSheetId="1">#REF!</definedName>
    <definedName name="스파가2" localSheetId="0">#REF!</definedName>
    <definedName name="스파가2">#REF!</definedName>
    <definedName name="스파이랄슬리브가공1M" localSheetId="1">#REF!</definedName>
    <definedName name="스파이랄슬리브가공1M" localSheetId="0">#REF!</definedName>
    <definedName name="스파이랄슬리브가공1M">#REF!</definedName>
    <definedName name="스파이랄슬리브난연" localSheetId="1">#REF!</definedName>
    <definedName name="스파이랄슬리브난연" localSheetId="0">#REF!</definedName>
    <definedName name="스파이랄슬리브난연">#REF!</definedName>
    <definedName name="스파이랄슬리브맨홀4M" localSheetId="1">#REF!</definedName>
    <definedName name="스파이랄슬리브맨홀4M" localSheetId="0">#REF!</definedName>
    <definedName name="스파이랄슬리브맨홀4M">#REF!</definedName>
    <definedName name="스파이랄슬리브일반" localSheetId="1">#REF!</definedName>
    <definedName name="스파이랄슬리브일반" localSheetId="0">#REF!</definedName>
    <definedName name="스파이랄슬리브일반">#REF!</definedName>
    <definedName name="스파이랄슬리브접속20M" localSheetId="1">#REF!</definedName>
    <definedName name="스파이랄슬리브접속20M" localSheetId="0">#REF!</definedName>
    <definedName name="스파이랄슬리브접속20M">#REF!</definedName>
    <definedName name="스파이럴슬리브" localSheetId="1">#REF!</definedName>
    <definedName name="스파이럴슬리브" localSheetId="0">#REF!</definedName>
    <definedName name="스파이럴슬리브">#REF!</definedName>
    <definedName name="스파이럴슬리브난연" localSheetId="1">#REF!</definedName>
    <definedName name="스파이럴슬리브난연" localSheetId="0">#REF!</definedName>
    <definedName name="스파이럴슬리브난연">#REF!</definedName>
    <definedName name="스파지1" localSheetId="1">#REF!</definedName>
    <definedName name="스파지1" localSheetId="0">#REF!</definedName>
    <definedName name="스파지1">#REF!</definedName>
    <definedName name="스파지2" localSheetId="1">#REF!</definedName>
    <definedName name="스파지2" localSheetId="0">#REF!</definedName>
    <definedName name="스파지2">#REF!</definedName>
    <definedName name="스파취부1" localSheetId="1">#REF!</definedName>
    <definedName name="스파취부1" localSheetId="0">#REF!</definedName>
    <definedName name="스파취부1">#REF!</definedName>
    <definedName name="스파취부2" localSheetId="1">#REF!</definedName>
    <definedName name="스파취부2" localSheetId="0">#REF!</definedName>
    <definedName name="스파취부2">#REF!</definedName>
    <definedName name="스팬각형" localSheetId="1">#REF!</definedName>
    <definedName name="스팬각형" localSheetId="0">#REF!</definedName>
    <definedName name="스팬각형">#REF!</definedName>
    <definedName name="스팬수평" localSheetId="1">#REF!</definedName>
    <definedName name="스팬수평" localSheetId="0">#REF!</definedName>
    <definedName name="스팬수평">#REF!</definedName>
    <definedName name="스팸수평" localSheetId="1">#REF!</definedName>
    <definedName name="스팸수평" localSheetId="0">#REF!</definedName>
    <definedName name="스팸수평">#REF!</definedName>
    <definedName name="스피커신설" localSheetId="1">#REF!</definedName>
    <definedName name="스피커신설" localSheetId="0">#REF!</definedName>
    <definedName name="스피커신설">#REF!</definedName>
    <definedName name="스피커이설" localSheetId="1">#REF!</definedName>
    <definedName name="스피커이설" localSheetId="0">#REF!</definedName>
    <definedName name="스피커이설">#REF!</definedName>
    <definedName name="스피터철거" localSheetId="1">#REF!</definedName>
    <definedName name="스피터철거" localSheetId="0">#REF!</definedName>
    <definedName name="스피터철거">#REF!</definedName>
    <definedName name="슬레이트공" localSheetId="1">#REF!</definedName>
    <definedName name="슬레이트공" localSheetId="0">#REF!</definedName>
    <definedName name="슬레이트공">#REF!</definedName>
    <definedName name="슬리브A" localSheetId="1">#REF!</definedName>
    <definedName name="슬리브A" localSheetId="0">#REF!</definedName>
    <definedName name="슬리브A">#REF!</definedName>
    <definedName name="슬리브B" localSheetId="1">#REF!</definedName>
    <definedName name="슬리브B" localSheetId="0">#REF!</definedName>
    <definedName name="슬리브B">#REF!</definedName>
    <definedName name="슬리브설치" localSheetId="1">#REF!</definedName>
    <definedName name="슬리브설치" localSheetId="0">#REF!</definedName>
    <definedName name="슬리브설치">#REF!</definedName>
    <definedName name="슬리브시설1" localSheetId="1">#REF!</definedName>
    <definedName name="슬리브시설1" localSheetId="0">#REF!</definedName>
    <definedName name="슬리브시설1">#REF!</definedName>
    <definedName name="슬리브시설2" localSheetId="1">#REF!</definedName>
    <definedName name="슬리브시설2" localSheetId="0">#REF!</definedName>
    <definedName name="슬리브시설2">#REF!</definedName>
    <definedName name="슬리브시설A" localSheetId="1">#REF!</definedName>
    <definedName name="슬리브시설A" localSheetId="0">#REF!</definedName>
    <definedName name="슬리브시설A">#REF!</definedName>
    <definedName name="슬리브시설B" localSheetId="1">#REF!</definedName>
    <definedName name="슬리브시설B" localSheetId="0">#REF!</definedName>
    <definedName name="슬리브시설B">#REF!</definedName>
    <definedName name="승현" localSheetId="1">#REF!</definedName>
    <definedName name="승현" localSheetId="0">#REF!</definedName>
    <definedName name="승현">#REF!</definedName>
    <definedName name="시공측량사" localSheetId="1">#REF!</definedName>
    <definedName name="시공측량사" localSheetId="0">#REF!</definedName>
    <definedName name="시공측량사">#REF!</definedName>
    <definedName name="시발" localSheetId="1">#REF!</definedName>
    <definedName name="시발" localSheetId="0">#REF!</definedName>
    <definedName name="시발">#REF!</definedName>
    <definedName name="시행년월" localSheetId="1">#REF!</definedName>
    <definedName name="시행년월" localSheetId="0">#REF!</definedName>
    <definedName name="시행년월">#REF!</definedName>
    <definedName name="시행처" localSheetId="1">#REF!</definedName>
    <definedName name="시행처" localSheetId="0">#REF!</definedName>
    <definedName name="시행처">#REF!</definedName>
    <definedName name="시험성적서" localSheetId="1">#REF!</definedName>
    <definedName name="시험성적서" localSheetId="0">#REF!</definedName>
    <definedName name="시험성적서">#REF!</definedName>
    <definedName name="시험성적서A" localSheetId="1">#REF!</definedName>
    <definedName name="시험성적서A" localSheetId="0">#REF!</definedName>
    <definedName name="시험성적서A">#REF!</definedName>
    <definedName name="시험편" localSheetId="1">#REF!</definedName>
    <definedName name="시험편" localSheetId="0">#REF!</definedName>
    <definedName name="시험편">#REF!</definedName>
    <definedName name="신" localSheetId="1">'2018년 인건비(생활관)'!신</definedName>
    <definedName name="신">[0]!신</definedName>
    <definedName name="신규" localSheetId="1" hidden="1">{"'5국공정'!$A$1:$E$128"}</definedName>
    <definedName name="신규" hidden="1">{"'5국공정'!$A$1:$E$128"}</definedName>
    <definedName name="신규단가" localSheetId="1" hidden="1">#REF!</definedName>
    <definedName name="신규단가" localSheetId="0" hidden="1">#REF!</definedName>
    <definedName name="신규단가" hidden="1">#REF!</definedName>
    <definedName name="신규단가2" localSheetId="1" hidden="1">{"'5국공정'!$A$1:$E$128"}</definedName>
    <definedName name="신규단가2" hidden="1">{"'5국공정'!$A$1:$E$128"}</definedName>
    <definedName name="신노임" localSheetId="1">#REF!</definedName>
    <definedName name="신노임" localSheetId="0">#REF!</definedName>
    <definedName name="신노임">#REF!</definedName>
    <definedName name="신설" localSheetId="1">#REF!</definedName>
    <definedName name="신설" localSheetId="0">#REF!</definedName>
    <definedName name="신설">#REF!</definedName>
    <definedName name="신양재" localSheetId="1">'2018년 인건비(생활관)'!신양재</definedName>
    <definedName name="신양재">[0]!신양재</definedName>
    <definedName name="신증설" localSheetId="1">#REF!</definedName>
    <definedName name="신증설" localSheetId="0">#REF!</definedName>
    <definedName name="신증설">#REF!</definedName>
    <definedName name="실1900" localSheetId="1">#REF!</definedName>
    <definedName name="실1900" localSheetId="0">#REF!</definedName>
    <definedName name="실1900">#REF!</definedName>
    <definedName name="실2000" localSheetId="1">#REF!</definedName>
    <definedName name="실2000" localSheetId="0">#REF!</definedName>
    <definedName name="실2000">#REF!</definedName>
    <definedName name="실2100" localSheetId="1">#REF!</definedName>
    <definedName name="실2100" localSheetId="0">#REF!</definedName>
    <definedName name="실2100">#REF!</definedName>
    <definedName name="실2200" localSheetId="1">#REF!</definedName>
    <definedName name="실2200" localSheetId="0">#REF!</definedName>
    <definedName name="실2200">#REF!</definedName>
    <definedName name="실2300" localSheetId="1">#REF!</definedName>
    <definedName name="실2300" localSheetId="0">#REF!</definedName>
    <definedName name="실2300">#REF!</definedName>
    <definedName name="실2400" localSheetId="1">#REF!</definedName>
    <definedName name="실2400" localSheetId="0">#REF!</definedName>
    <definedName name="실2400">#REF!</definedName>
    <definedName name="실2500" localSheetId="1">#REF!</definedName>
    <definedName name="실2500" localSheetId="0">#REF!</definedName>
    <definedName name="실2500">#REF!</definedName>
    <definedName name="실2800" localSheetId="1">#REF!</definedName>
    <definedName name="실2800" localSheetId="0">#REF!</definedName>
    <definedName name="실2800">#REF!</definedName>
    <definedName name="실2900" localSheetId="1">#REF!</definedName>
    <definedName name="실2900" localSheetId="0">#REF!</definedName>
    <definedName name="실2900">#REF!</definedName>
    <definedName name="실3000" localSheetId="1">#REF!</definedName>
    <definedName name="실3000" localSheetId="0">#REF!</definedName>
    <definedName name="실3000">#REF!</definedName>
    <definedName name="실3050" localSheetId="1">#REF!</definedName>
    <definedName name="실3050" localSheetId="0">#REF!</definedName>
    <definedName name="실3050">#REF!</definedName>
    <definedName name="실3100" localSheetId="1">#REF!</definedName>
    <definedName name="실3100" localSheetId="0">#REF!</definedName>
    <definedName name="실3100">#REF!</definedName>
    <definedName name="실3200" localSheetId="1">#REF!</definedName>
    <definedName name="실3200" localSheetId="0">#REF!</definedName>
    <definedName name="실3200">#REF!</definedName>
    <definedName name="실3250" localSheetId="1">#REF!</definedName>
    <definedName name="실3250" localSheetId="0">#REF!</definedName>
    <definedName name="실3250">#REF!</definedName>
    <definedName name="실3300" localSheetId="1">#REF!</definedName>
    <definedName name="실3300" localSheetId="0">#REF!</definedName>
    <definedName name="실3300">#REF!</definedName>
    <definedName name="실3400" localSheetId="1">#REF!</definedName>
    <definedName name="실3400" localSheetId="0">#REF!</definedName>
    <definedName name="실3400">#REF!</definedName>
    <definedName name="실3500" localSheetId="1">#REF!</definedName>
    <definedName name="실3500" localSheetId="0">#REF!</definedName>
    <definedName name="실3500">#REF!</definedName>
    <definedName name="실3600" localSheetId="1">#REF!</definedName>
    <definedName name="실3600" localSheetId="0">#REF!</definedName>
    <definedName name="실3600">#REF!</definedName>
    <definedName name="실3850" localSheetId="1">#REF!</definedName>
    <definedName name="실3850" localSheetId="0">#REF!</definedName>
    <definedName name="실3850">#REF!</definedName>
    <definedName name="실3900" localSheetId="1">#REF!</definedName>
    <definedName name="실3900" localSheetId="0">#REF!</definedName>
    <definedName name="실3900">#REF!</definedName>
    <definedName name="실4000" localSheetId="1">#REF!</definedName>
    <definedName name="실4000" localSheetId="0">#REF!</definedName>
    <definedName name="실4000">#REF!</definedName>
    <definedName name="실4050" localSheetId="1">#REF!</definedName>
    <definedName name="실4050" localSheetId="0">#REF!</definedName>
    <definedName name="실4050">#REF!</definedName>
    <definedName name="실4300" localSheetId="1">#REF!</definedName>
    <definedName name="실4300" localSheetId="0">#REF!</definedName>
    <definedName name="실4300">#REF!</definedName>
    <definedName name="실4800" localSheetId="1">#REF!</definedName>
    <definedName name="실4800" localSheetId="0">#REF!</definedName>
    <definedName name="실4800">#REF!</definedName>
    <definedName name="실6250" localSheetId="1">#REF!</definedName>
    <definedName name="실6250" localSheetId="0">#REF!</definedName>
    <definedName name="실6250">#REF!</definedName>
    <definedName name="실적_간접노무비" localSheetId="1">#REF!</definedName>
    <definedName name="실적_간접노무비" localSheetId="0">#REF!</definedName>
    <definedName name="실적_간접노무비">#REF!</definedName>
    <definedName name="실적_건강보험료" localSheetId="1">#REF!</definedName>
    <definedName name="실적_건강보험료" localSheetId="0">#REF!</definedName>
    <definedName name="실적_건강보험료">#REF!</definedName>
    <definedName name="실적_경비계" localSheetId="1">#REF!</definedName>
    <definedName name="실적_경비계" localSheetId="0">#REF!</definedName>
    <definedName name="실적_경비계">#REF!</definedName>
    <definedName name="실적_기타경비" localSheetId="1">#REF!</definedName>
    <definedName name="실적_기타경비" localSheetId="0">#REF!</definedName>
    <definedName name="실적_기타경비">#REF!</definedName>
    <definedName name="실적_노무비" localSheetId="1">#REF!</definedName>
    <definedName name="실적_노무비" localSheetId="0">#REF!</definedName>
    <definedName name="실적_노무비">#REF!</definedName>
    <definedName name="실적_이윤" localSheetId="1">#REF!</definedName>
    <definedName name="실적_이윤" localSheetId="0">#REF!</definedName>
    <definedName name="실적_이윤">#REF!</definedName>
    <definedName name="실적_일반관리비" localSheetId="1">#REF!</definedName>
    <definedName name="실적_일반관리비" localSheetId="0">#REF!</definedName>
    <definedName name="실적_일반관리비">#REF!</definedName>
    <definedName name="실적_재료비" localSheetId="1">#REF!</definedName>
    <definedName name="실적_재료비" localSheetId="0">#REF!</definedName>
    <definedName name="실적_재료비">#REF!</definedName>
    <definedName name="실적_직접공사비" localSheetId="1">#REF!</definedName>
    <definedName name="실적_직접공사비" localSheetId="0">#REF!</definedName>
    <definedName name="실적_직접공사비">#REF!</definedName>
    <definedName name="실적_직접노무비" localSheetId="1">#REF!</definedName>
    <definedName name="실적_직접노무비" localSheetId="0">#REF!</definedName>
    <definedName name="실적_직접노무비">#REF!</definedName>
    <definedName name="실적_합계" localSheetId="1">#REF!</definedName>
    <definedName name="실적_합계" localSheetId="0">#REF!</definedName>
    <definedName name="실적_합계">#REF!</definedName>
    <definedName name="실준공" localSheetId="1">#REF!</definedName>
    <definedName name="실준공" localSheetId="0">#REF!</definedName>
    <definedName name="실준공">#REF!</definedName>
    <definedName name="실측조장" localSheetId="1">#REF!</definedName>
    <definedName name="실측조장" localSheetId="0">#REF!</definedName>
    <definedName name="실측조장">#REF!</definedName>
    <definedName name="심산" localSheetId="1">#REF!</definedName>
    <definedName name="심산" localSheetId="0">#REF!</definedName>
    <definedName name="심산">#REF!</definedName>
    <definedName name="심야" localSheetId="1">#REF!</definedName>
    <definedName name="심야" localSheetId="0">#REF!</definedName>
    <definedName name="심야">#REF!</definedName>
    <definedName name="심평" localSheetId="1">#REF!</definedName>
    <definedName name="심평" localSheetId="0">#REF!</definedName>
    <definedName name="심평">#REF!</definedName>
    <definedName name="써강남" localSheetId="1">#REF!</definedName>
    <definedName name="써강남" localSheetId="0">#REF!</definedName>
    <definedName name="써강남">#REF!</definedName>
    <definedName name="써광교" localSheetId="1">#REF!</definedName>
    <definedName name="써광교" localSheetId="0">#REF!</definedName>
    <definedName name="써광교">#REF!</definedName>
    <definedName name="써광주" localSheetId="1">#REF!</definedName>
    <definedName name="써광주" localSheetId="0">#REF!</definedName>
    <definedName name="써광주">#REF!</definedName>
    <definedName name="써대구" localSheetId="1">#REF!</definedName>
    <definedName name="써대구" localSheetId="0">#REF!</definedName>
    <definedName name="써대구">#REF!</definedName>
    <definedName name="써대전" localSheetId="1">#REF!</definedName>
    <definedName name="써대전" localSheetId="0">#REF!</definedName>
    <definedName name="써대전">#REF!</definedName>
    <definedName name="써동교" localSheetId="1">#REF!</definedName>
    <definedName name="써동교" localSheetId="0">#REF!</definedName>
    <definedName name="써동교">#REF!</definedName>
    <definedName name="써르네상스" localSheetId="1">#REF!</definedName>
    <definedName name="써르네상스" localSheetId="0">#REF!</definedName>
    <definedName name="써르네상스">#REF!</definedName>
    <definedName name="써발산" localSheetId="1">#REF!</definedName>
    <definedName name="써발산" localSheetId="0">#REF!</definedName>
    <definedName name="써발산">#REF!</definedName>
    <definedName name="써방배" localSheetId="1">#REF!</definedName>
    <definedName name="써방배" localSheetId="0">#REF!</definedName>
    <definedName name="써방배">#REF!</definedName>
    <definedName name="써보라매" localSheetId="1">#REF!</definedName>
    <definedName name="써보라매" localSheetId="0">#REF!</definedName>
    <definedName name="써보라매">#REF!</definedName>
    <definedName name="써본사" localSheetId="1">#REF!</definedName>
    <definedName name="써본사" localSheetId="0">#REF!</definedName>
    <definedName name="써본사">#REF!</definedName>
    <definedName name="써비스콘넥터" localSheetId="1">#REF!</definedName>
    <definedName name="써비스콘넥터" localSheetId="0">#REF!</definedName>
    <definedName name="써비스콘넥터">#REF!</definedName>
    <definedName name="써사당" localSheetId="1">#REF!</definedName>
    <definedName name="써사당" localSheetId="0">#REF!</definedName>
    <definedName name="써사당">#REF!</definedName>
    <definedName name="써삼성" localSheetId="1">#REF!</definedName>
    <definedName name="써삼성" localSheetId="0">#REF!</definedName>
    <definedName name="써삼성">#REF!</definedName>
    <definedName name="써삼풍" localSheetId="1">#REF!</definedName>
    <definedName name="써삼풍" localSheetId="0">#REF!</definedName>
    <definedName name="써삼풍">#REF!</definedName>
    <definedName name="써서초" localSheetId="1">#REF!</definedName>
    <definedName name="써서초" localSheetId="0">#REF!</definedName>
    <definedName name="써서초">#REF!</definedName>
    <definedName name="써수원" localSheetId="1">#REF!</definedName>
    <definedName name="써수원" localSheetId="0">#REF!</definedName>
    <definedName name="써수원">#REF!</definedName>
    <definedName name="써신반포" localSheetId="1">#REF!</definedName>
    <definedName name="써신반포" localSheetId="0">#REF!</definedName>
    <definedName name="써신반포">#REF!</definedName>
    <definedName name="써압구정" localSheetId="1">#REF!</definedName>
    <definedName name="써압구정" localSheetId="0">#REF!</definedName>
    <definedName name="써압구정">#REF!</definedName>
    <definedName name="써울산" localSheetId="1">#REF!</definedName>
    <definedName name="써울산" localSheetId="0">#REF!</definedName>
    <definedName name="써울산">#REF!</definedName>
    <definedName name="써울산2" localSheetId="1">#REF!</definedName>
    <definedName name="써울산2" localSheetId="0">#REF!</definedName>
    <definedName name="써울산2">#REF!</definedName>
    <definedName name="써울산신" localSheetId="1">#REF!</definedName>
    <definedName name="써울산신" localSheetId="0">#REF!</definedName>
    <definedName name="써울산신">#REF!</definedName>
    <definedName name="써울산철" localSheetId="1">#REF!</definedName>
    <definedName name="써울산철" localSheetId="0">#REF!</definedName>
    <definedName name="써울산철">#REF!</definedName>
    <definedName name="써인천" localSheetId="1">#REF!</definedName>
    <definedName name="써인천" localSheetId="0">#REF!</definedName>
    <definedName name="써인천">#REF!</definedName>
    <definedName name="써잠실" localSheetId="1">#REF!</definedName>
    <definedName name="써잠실" localSheetId="0">#REF!</definedName>
    <definedName name="써잠실">#REF!</definedName>
    <definedName name="써전주" localSheetId="1">#REF!</definedName>
    <definedName name="써전주" localSheetId="0">#REF!</definedName>
    <definedName name="써전주">#REF!</definedName>
    <definedName name="써청담" localSheetId="1">#REF!</definedName>
    <definedName name="써청담" localSheetId="0">#REF!</definedName>
    <definedName name="써청담">#REF!</definedName>
    <definedName name="써콘1" localSheetId="1">#REF!</definedName>
    <definedName name="써콘1" localSheetId="0">#REF!</definedName>
    <definedName name="써콘1">#REF!</definedName>
    <definedName name="써콘2" localSheetId="1">#REF!</definedName>
    <definedName name="써콘2" localSheetId="0">#REF!</definedName>
    <definedName name="써콘2">#REF!</definedName>
    <definedName name="써콘A" localSheetId="1">#REF!</definedName>
    <definedName name="써콘A" localSheetId="0">#REF!</definedName>
    <definedName name="써콘A">#REF!</definedName>
    <definedName name="써콘시설1" localSheetId="1">#REF!</definedName>
    <definedName name="써콘시설1" localSheetId="0">#REF!</definedName>
    <definedName name="써콘시설1">#REF!</definedName>
    <definedName name="써콘해체" localSheetId="1">#REF!</definedName>
    <definedName name="써콘해체" localSheetId="0">#REF!</definedName>
    <definedName name="써콘해체">#REF!</definedName>
    <definedName name="써화정" localSheetId="1">#REF!</definedName>
    <definedName name="써화정" localSheetId="0">#REF!</definedName>
    <definedName name="써화정">#REF!</definedName>
    <definedName name="씰링가스켓설치" localSheetId="1">#REF!</definedName>
    <definedName name="씰링가스켓설치" localSheetId="0">#REF!</definedName>
    <definedName name="씰링가스켓설치">#REF!</definedName>
    <definedName name="ㅇ" localSheetId="1">#REF!</definedName>
    <definedName name="ㅇ" localSheetId="0">#REF!</definedName>
    <definedName name="ㅇ">#REF!</definedName>
    <definedName name="ㅇㄴㅇ" localSheetId="1" hidden="1">{"'자리배치도'!$AG$1:$CI$28"}</definedName>
    <definedName name="ㅇㄴㅇ" hidden="1">{"'자리배치도'!$AG$1:$CI$28"}</definedName>
    <definedName name="ㅇㄹ" localSheetId="1">'2018년 인건비(생활관)'!ㅇㄹ</definedName>
    <definedName name="ㅇㄹ">[0]!ㅇㄹ</definedName>
    <definedName name="ㅇㄹㄹ" hidden="1">'[46]N賃率-職'!$I$5:$I$30</definedName>
    <definedName name="ㅇㄹㅇㄹ" localSheetId="1" hidden="1">#REF!</definedName>
    <definedName name="ㅇㄹㅇㄹ" localSheetId="0" hidden="1">#REF!</definedName>
    <definedName name="ㅇㄹㅇㄹ" hidden="1">#REF!</definedName>
    <definedName name="ㅇㄻㄹ" localSheetId="1">#REF!</definedName>
    <definedName name="ㅇㄻㄹ" localSheetId="0">#REF!</definedName>
    <definedName name="ㅇㄻㄹ">#REF!</definedName>
    <definedName name="ㅇㅁㄴㄹ" localSheetId="1" hidden="1">{#N/A,#N/A,TRUE,"토적및재료집계";#N/A,#N/A,TRUE,"토적및재료집계";#N/A,#N/A,TRUE,"단위량"}</definedName>
    <definedName name="ㅇㅁㄴㄹ" hidden="1">{#N/A,#N/A,TRUE,"토적및재료집계";#N/A,#N/A,TRUE,"토적및재료집계";#N/A,#N/A,TRUE,"단위량"}</definedName>
    <definedName name="ㅇㅁ리" localSheetId="1">#REF!</definedName>
    <definedName name="ㅇㅁ리" localSheetId="0">#REF!</definedName>
    <definedName name="ㅇㅁ리">#REF!</definedName>
    <definedName name="ㅇㅁㄻㄴ" localSheetId="1">#REF!</definedName>
    <definedName name="ㅇㅁㄻㄴ" localSheetId="0">#REF!</definedName>
    <definedName name="ㅇㅁㄻㄴ">#REF!</definedName>
    <definedName name="ㅇㅇ" localSheetId="1">#REF!</definedName>
    <definedName name="ㅇㅇ" localSheetId="0">#REF!</definedName>
    <definedName name="ㅇㅇ">#REF!</definedName>
    <definedName name="ㅇㅇㄹ" localSheetId="1" hidden="1">{#N/A,#N/A,TRUE,"토적및재료집계";#N/A,#N/A,TRUE,"토적및재료집계";#N/A,#N/A,TRUE,"단위량"}</definedName>
    <definedName name="ㅇㅇㄹ" hidden="1">{#N/A,#N/A,TRUE,"토적및재료집계";#N/A,#N/A,TRUE,"토적및재료집계";#N/A,#N/A,TRUE,"단위량"}</definedName>
    <definedName name="ㅇㅇㅇ" localSheetId="1">'2018년 인건비(생활관)'!ㅇㅇㅇ</definedName>
    <definedName name="ㅇㅇㅇ">[0]!ㅇㅇㅇ</definedName>
    <definedName name="ㅇㅇㅇㅇ" localSheetId="1">#REF!</definedName>
    <definedName name="ㅇㅇㅇㅇ" localSheetId="0">#REF!</definedName>
    <definedName name="ㅇㅇㅇㅇ">#REF!</definedName>
    <definedName name="ㅇㅇㅇㅇㅇㅇㅇㅇ" localSheetId="1">#REF!</definedName>
    <definedName name="ㅇㅇㅇㅇㅇㅇㅇㅇ" localSheetId="0">#REF!</definedName>
    <definedName name="ㅇㅇㅇㅇㅇㅇㅇㅇ">#REF!</definedName>
    <definedName name="ㅇㅎ" localSheetId="1">'2018년 인건비(생활관)'!ㅇㅎ</definedName>
    <definedName name="ㅇㅎ">[0]!ㅇㅎ</definedName>
    <definedName name="아굴착" localSheetId="1">#REF!</definedName>
    <definedName name="아굴착" localSheetId="0">#REF!</definedName>
    <definedName name="아굴착">#REF!</definedName>
    <definedName name="아니오" localSheetId="1" hidden="1">{"'Price List '!$A$1:$R$156"}</definedName>
    <definedName name="아니오" localSheetId="2" hidden="1">{"'Price List '!$A$1:$R$156"}</definedName>
    <definedName name="아니오" hidden="1">{"'Price List '!$A$1:$R$156"}</definedName>
    <definedName name="아니오1" localSheetId="1" hidden="1">{"'Price List '!$A$1:$R$156"}</definedName>
    <definedName name="아니오1" localSheetId="2" hidden="1">{"'Price List '!$A$1:$R$156"}</definedName>
    <definedName name="아니오1" hidden="1">{"'Price List '!$A$1:$R$156"}</definedName>
    <definedName name="아니오2" localSheetId="1" hidden="1">{"'Price List '!$A$1:$R$156"}</definedName>
    <definedName name="아니오2" localSheetId="2" hidden="1">{"'Price List '!$A$1:$R$156"}</definedName>
    <definedName name="아니오2" hidden="1">{"'Price List '!$A$1:$R$156"}</definedName>
    <definedName name="아답터" localSheetId="1">#REF!</definedName>
    <definedName name="아답터" localSheetId="0">#REF!</definedName>
    <definedName name="아답터">#REF!</definedName>
    <definedName name="아무나" localSheetId="1">'2018년 인건비(생활관)'!아무나</definedName>
    <definedName name="아무나">[0]!아무나</definedName>
    <definedName name="아스콘" localSheetId="1">#REF!</definedName>
    <definedName name="아스콘" localSheetId="0">#REF!</definedName>
    <definedName name="아스콘">#REF!</definedName>
    <definedName name="아스타일공" localSheetId="1">#REF!</definedName>
    <definedName name="아스타일공" localSheetId="0">#REF!</definedName>
    <definedName name="아스타일공">#REF!</definedName>
    <definedName name="아연" localSheetId="1">#REF!</definedName>
    <definedName name="아연" localSheetId="0">#REF!</definedName>
    <definedName name="아연">#REF!</definedName>
    <definedName name="아연도강연선" localSheetId="1">#REF!</definedName>
    <definedName name="아연도강연선" localSheetId="0">#REF!</definedName>
    <definedName name="아연도강연선">#REF!</definedName>
    <definedName name="안전" localSheetId="1">#REF!</definedName>
    <definedName name="안전" localSheetId="0">#REF!</definedName>
    <definedName name="안전">#REF!</definedName>
    <definedName name="안전1" localSheetId="1">#REF!</definedName>
    <definedName name="안전1" localSheetId="0">#REF!</definedName>
    <definedName name="안전1">#REF!</definedName>
    <definedName name="안전2" localSheetId="1">#REF!</definedName>
    <definedName name="안전2" localSheetId="0">#REF!</definedName>
    <definedName name="안전2">#REF!</definedName>
    <definedName name="안전관리기사1급" localSheetId="1">#REF!</definedName>
    <definedName name="안전관리기사1급" localSheetId="0">#REF!</definedName>
    <definedName name="안전관리기사1급">#REF!</definedName>
    <definedName name="안전관리기사2급" localSheetId="1">#REF!</definedName>
    <definedName name="안전관리기사2급" localSheetId="0">#REF!</definedName>
    <definedName name="안전관리기사2급">#REF!</definedName>
    <definedName name="안전관리비" localSheetId="1">#REF!</definedName>
    <definedName name="안전관리비" localSheetId="0">#REF!</definedName>
    <definedName name="안전관리비">#REF!</definedName>
    <definedName name="안전관리비1" localSheetId="1">#REF!</definedName>
    <definedName name="안전관리비1" localSheetId="0">#REF!</definedName>
    <definedName name="안전관리비1">#REF!</definedName>
    <definedName name="안전관리비2" localSheetId="1">#REF!</definedName>
    <definedName name="안전관리비2" localSheetId="0">#REF!</definedName>
    <definedName name="안전관리비2">#REF!</definedName>
    <definedName name="안전관리비4" localSheetId="1">#REF!</definedName>
    <definedName name="안전관리비4" localSheetId="0">#REF!</definedName>
    <definedName name="안전관리비4">#REF!</definedName>
    <definedName name="안전광리비" localSheetId="1" hidden="1">{"'5국공정'!$A$1:$E$128"}</definedName>
    <definedName name="안전광리비" hidden="1">{"'5국공정'!$A$1:$E$128"}</definedName>
    <definedName name="안정기설치" localSheetId="1">#REF!</definedName>
    <definedName name="안정기설치" localSheetId="0">#REF!</definedName>
    <definedName name="안정기설치">#REF!</definedName>
    <definedName name="암강남" localSheetId="1">#REF!</definedName>
    <definedName name="암강남" localSheetId="0">#REF!</definedName>
    <definedName name="암강남">#REF!</definedName>
    <definedName name="암광교" localSheetId="1">#REF!</definedName>
    <definedName name="암광교" localSheetId="0">#REF!</definedName>
    <definedName name="암광교">#REF!</definedName>
    <definedName name="암광주" localSheetId="1">#REF!</definedName>
    <definedName name="암광주" localSheetId="0">#REF!</definedName>
    <definedName name="암광주">#REF!</definedName>
    <definedName name="암대구" localSheetId="1">#REF!</definedName>
    <definedName name="암대구" localSheetId="0">#REF!</definedName>
    <definedName name="암대구">#REF!</definedName>
    <definedName name="암대전" localSheetId="1">#REF!</definedName>
    <definedName name="암대전" localSheetId="0">#REF!</definedName>
    <definedName name="암대전">#REF!</definedName>
    <definedName name="암동교" localSheetId="1">#REF!</definedName>
    <definedName name="암동교" localSheetId="0">#REF!</definedName>
    <definedName name="암동교">#REF!</definedName>
    <definedName name="암르네상스" localSheetId="1">#REF!</definedName>
    <definedName name="암르네상스" localSheetId="0">#REF!</definedName>
    <definedName name="암르네상스">#REF!</definedName>
    <definedName name="암발산" localSheetId="1">#REF!</definedName>
    <definedName name="암발산" localSheetId="0">#REF!</definedName>
    <definedName name="암발산">#REF!</definedName>
    <definedName name="암방배" localSheetId="1">#REF!</definedName>
    <definedName name="암방배" localSheetId="0">#REF!</definedName>
    <definedName name="암방배">#REF!</definedName>
    <definedName name="암밴드1" localSheetId="1">#REF!</definedName>
    <definedName name="암밴드1" localSheetId="0">#REF!</definedName>
    <definedName name="암밴드1">#REF!</definedName>
    <definedName name="암밴드2" localSheetId="1">#REF!</definedName>
    <definedName name="암밴드2" localSheetId="0">#REF!</definedName>
    <definedName name="암밴드2">#REF!</definedName>
    <definedName name="암보라매" localSheetId="1">#REF!</definedName>
    <definedName name="암보라매" localSheetId="0">#REF!</definedName>
    <definedName name="암보라매">#REF!</definedName>
    <definedName name="암본사" localSheetId="1">#REF!</definedName>
    <definedName name="암본사" localSheetId="0">#REF!</definedName>
    <definedName name="암본사">#REF!</definedName>
    <definedName name="암사당" localSheetId="1">#REF!</definedName>
    <definedName name="암사당" localSheetId="0">#REF!</definedName>
    <definedName name="암사당">#REF!</definedName>
    <definedName name="암삼성" localSheetId="1">#REF!</definedName>
    <definedName name="암삼성" localSheetId="0">#REF!</definedName>
    <definedName name="암삼성">#REF!</definedName>
    <definedName name="암삼풍" localSheetId="1">#REF!</definedName>
    <definedName name="암삼풍" localSheetId="0">#REF!</definedName>
    <definedName name="암삼풍">#REF!</definedName>
    <definedName name="암서초" localSheetId="1">#REF!</definedName>
    <definedName name="암서초" localSheetId="0">#REF!</definedName>
    <definedName name="암서초">#REF!</definedName>
    <definedName name="암수원" localSheetId="1">#REF!</definedName>
    <definedName name="암수원" localSheetId="0">#REF!</definedName>
    <definedName name="암수원">#REF!</definedName>
    <definedName name="암신반포" localSheetId="1">#REF!</definedName>
    <definedName name="암신반포" localSheetId="0">#REF!</definedName>
    <definedName name="암신반포">#REF!</definedName>
    <definedName name="암압구정" localSheetId="1">#REF!</definedName>
    <definedName name="암압구정" localSheetId="0">#REF!</definedName>
    <definedName name="암압구정">#REF!</definedName>
    <definedName name="암울산" localSheetId="1">#REF!</definedName>
    <definedName name="암울산" localSheetId="0">#REF!</definedName>
    <definedName name="암울산">#REF!</definedName>
    <definedName name="암울산2" localSheetId="1">#REF!</definedName>
    <definedName name="암울산2" localSheetId="0">#REF!</definedName>
    <definedName name="암울산2">#REF!</definedName>
    <definedName name="암울신" localSheetId="1">#REF!</definedName>
    <definedName name="암울신" localSheetId="0">#REF!</definedName>
    <definedName name="암울신">#REF!</definedName>
    <definedName name="암울철" localSheetId="1">#REF!</definedName>
    <definedName name="암울철" localSheetId="0">#REF!</definedName>
    <definedName name="암울철">#REF!</definedName>
    <definedName name="암인천" localSheetId="1">#REF!</definedName>
    <definedName name="암인천" localSheetId="0">#REF!</definedName>
    <definedName name="암인천">#REF!</definedName>
    <definedName name="암잠실" localSheetId="1">#REF!</definedName>
    <definedName name="암잠실" localSheetId="0">#REF!</definedName>
    <definedName name="암잠실">#REF!</definedName>
    <definedName name="암전주" localSheetId="1">#REF!</definedName>
    <definedName name="암전주" localSheetId="0">#REF!</definedName>
    <definedName name="암전주">#REF!</definedName>
    <definedName name="암청담" localSheetId="1">#REF!</definedName>
    <definedName name="암청담" localSheetId="0">#REF!</definedName>
    <definedName name="암청담">#REF!</definedName>
    <definedName name="암타" localSheetId="1">#REF!</definedName>
    <definedName name="암타" localSheetId="0">#REF!</definedName>
    <definedName name="암타">#REF!</definedName>
    <definedName name="암타이A" localSheetId="1">#REF!</definedName>
    <definedName name="암타이A" localSheetId="0">#REF!</definedName>
    <definedName name="암타이A">#REF!</definedName>
    <definedName name="암타이B" localSheetId="1">#REF!</definedName>
    <definedName name="암타이B" localSheetId="0">#REF!</definedName>
    <definedName name="암타이B">#REF!</definedName>
    <definedName name="암타이밴드250" localSheetId="1">#REF!</definedName>
    <definedName name="암타이밴드250" localSheetId="0">#REF!</definedName>
    <definedName name="암타이밴드250">#REF!</definedName>
    <definedName name="암타이밴드280" localSheetId="1">#REF!</definedName>
    <definedName name="암타이밴드280" localSheetId="0">#REF!</definedName>
    <definedName name="암타이밴드280">#REF!</definedName>
    <definedName name="암타철" localSheetId="1">#REF!</definedName>
    <definedName name="암타철" localSheetId="0">#REF!</definedName>
    <definedName name="암타철">#REF!</definedName>
    <definedName name="암화정" localSheetId="1">#REF!</definedName>
    <definedName name="암화정" localSheetId="0">#REF!</definedName>
    <definedName name="암화정">#REF!</definedName>
    <definedName name="압축단자" localSheetId="1">#REF!</definedName>
    <definedName name="압축단자" localSheetId="0">#REF!</definedName>
    <definedName name="압축단자">#REF!</definedName>
    <definedName name="앙카" localSheetId="1">#REF!</definedName>
    <definedName name="앙카" localSheetId="0">#REF!</definedName>
    <definedName name="앙카">#REF!</definedName>
    <definedName name="앙카1" localSheetId="1">#REF!</definedName>
    <definedName name="앙카1" localSheetId="0">#REF!</definedName>
    <definedName name="앙카1">#REF!</definedName>
    <definedName name="앙카12100" localSheetId="1">#REF!</definedName>
    <definedName name="앙카12100" localSheetId="0">#REF!</definedName>
    <definedName name="앙카12100">#REF!</definedName>
    <definedName name="앙카2" localSheetId="1">#REF!</definedName>
    <definedName name="앙카2" localSheetId="0">#REF!</definedName>
    <definedName name="앙카2">#REF!</definedName>
    <definedName name="앙카3870" localSheetId="1">#REF!</definedName>
    <definedName name="앙카3870" localSheetId="0">#REF!</definedName>
    <definedName name="앙카3870">#REF!</definedName>
    <definedName name="앙카구멍" localSheetId="1">#REF!</definedName>
    <definedName name="앙카구멍" localSheetId="0">#REF!</definedName>
    <definedName name="앙카구멍">#REF!</definedName>
    <definedName name="앙카구멍A" localSheetId="1">#REF!</definedName>
    <definedName name="앙카구멍A" localSheetId="0">#REF!</definedName>
    <definedName name="앙카구멍A">#REF!</definedName>
    <definedName name="앙카설치" localSheetId="1">#REF!</definedName>
    <definedName name="앙카설치" localSheetId="0">#REF!</definedName>
    <definedName name="앙카설치">#REF!</definedName>
    <definedName name="애자" localSheetId="1">#REF!</definedName>
    <definedName name="애자" localSheetId="0">#REF!</definedName>
    <definedName name="애자">#REF!</definedName>
    <definedName name="애자련내장설치66" localSheetId="1">#REF!</definedName>
    <definedName name="애자련내장설치66" localSheetId="0">#REF!</definedName>
    <definedName name="애자련내장설치66">#REF!</definedName>
    <definedName name="애자련설치154" localSheetId="1">#REF!</definedName>
    <definedName name="애자련설치154" localSheetId="0">#REF!</definedName>
    <definedName name="애자련설치154">#REF!</definedName>
    <definedName name="애자련설치66" localSheetId="1">#REF!</definedName>
    <definedName name="애자련설치66" localSheetId="0">#REF!</definedName>
    <definedName name="애자련설치66">#REF!</definedName>
    <definedName name="앵1800" localSheetId="1">#REF!</definedName>
    <definedName name="앵1800" localSheetId="0">#REF!</definedName>
    <definedName name="앵1800">#REF!</definedName>
    <definedName name="앵2100" localSheetId="1">#REF!</definedName>
    <definedName name="앵2100" localSheetId="0">#REF!</definedName>
    <definedName name="앵2100">#REF!</definedName>
    <definedName name="앵2200원" localSheetId="1">#REF!</definedName>
    <definedName name="앵2200원" localSheetId="0">#REF!</definedName>
    <definedName name="앵2200원">#REF!</definedName>
    <definedName name="앵2400" localSheetId="1">#REF!</definedName>
    <definedName name="앵2400" localSheetId="0">#REF!</definedName>
    <definedName name="앵2400">#REF!</definedName>
    <definedName name="앵2700" localSheetId="1">#REF!</definedName>
    <definedName name="앵2700" localSheetId="0">#REF!</definedName>
    <definedName name="앵2700">#REF!</definedName>
    <definedName name="앵2900" localSheetId="1">#REF!</definedName>
    <definedName name="앵2900" localSheetId="0">#REF!</definedName>
    <definedName name="앵2900">#REF!</definedName>
    <definedName name="앵3100" localSheetId="1">#REF!</definedName>
    <definedName name="앵3100" localSheetId="0">#REF!</definedName>
    <definedName name="앵3100">#REF!</definedName>
    <definedName name="앵3800" localSheetId="1">#REF!</definedName>
    <definedName name="앵3800" localSheetId="0">#REF!</definedName>
    <definedName name="앵3800">#REF!</definedName>
    <definedName name="앵커볼트설치" localSheetId="1">#REF!</definedName>
    <definedName name="앵커볼트설치" localSheetId="0">#REF!</definedName>
    <definedName name="앵커볼트설치">#REF!</definedName>
    <definedName name="양생공" localSheetId="1">#REF!</definedName>
    <definedName name="양생공" localSheetId="0">#REF!</definedName>
    <definedName name="양생공">#REF!</definedName>
    <definedName name="양수" localSheetId="1">#REF!</definedName>
    <definedName name="양수" localSheetId="0">#REF!</definedName>
    <definedName name="양수">#REF!</definedName>
    <definedName name="어떤거죠" localSheetId="1" hidden="1">#REF!</definedName>
    <definedName name="어떤거죠" localSheetId="0" hidden="1">#REF!</definedName>
    <definedName name="어떤거죠" hidden="1">#REF!</definedName>
    <definedName name="업체단가">[47]자재단가!$A$6:$M$159</definedName>
    <definedName name="여비" localSheetId="1">#REF!</definedName>
    <definedName name="여비" localSheetId="0">#REF!</definedName>
    <definedName name="여비">#REF!</definedName>
    <definedName name="여비1" localSheetId="1">#REF!</definedName>
    <definedName name="여비1" localSheetId="0">#REF!</definedName>
    <definedName name="여비1">#REF!</definedName>
    <definedName name="여비2" localSheetId="1">#REF!</definedName>
    <definedName name="여비2" localSheetId="0">#REF!</definedName>
    <definedName name="여비2">#REF!</definedName>
    <definedName name="여장" localSheetId="1">#REF!</definedName>
    <definedName name="여장" localSheetId="0">#REF!</definedName>
    <definedName name="여장">#REF!</definedName>
    <definedName name="연강남" localSheetId="1">#REF!</definedName>
    <definedName name="연강남" localSheetId="0">#REF!</definedName>
    <definedName name="연강남">#REF!</definedName>
    <definedName name="연광교" localSheetId="1">#REF!</definedName>
    <definedName name="연광교" localSheetId="0">#REF!</definedName>
    <definedName name="연광교">#REF!</definedName>
    <definedName name="연광주" localSheetId="1">#REF!</definedName>
    <definedName name="연광주" localSheetId="0">#REF!</definedName>
    <definedName name="연광주">#REF!</definedName>
    <definedName name="연대구" localSheetId="1">#REF!</definedName>
    <definedName name="연대구" localSheetId="0">#REF!</definedName>
    <definedName name="연대구">#REF!</definedName>
    <definedName name="연대전" localSheetId="1">#REF!</definedName>
    <definedName name="연대전" localSheetId="0">#REF!</definedName>
    <definedName name="연대전">#REF!</definedName>
    <definedName name="연동1" localSheetId="1">#REF!</definedName>
    <definedName name="연동1" localSheetId="0">#REF!</definedName>
    <definedName name="연동1">#REF!</definedName>
    <definedName name="연동2" localSheetId="1">#REF!</definedName>
    <definedName name="연동2" localSheetId="0">#REF!</definedName>
    <definedName name="연동2">#REF!</definedName>
    <definedName name="연동교" localSheetId="1">#REF!</definedName>
    <definedName name="연동교" localSheetId="0">#REF!</definedName>
    <definedName name="연동교">#REF!</definedName>
    <definedName name="연동연선A" localSheetId="1">#REF!</definedName>
    <definedName name="연동연선A" localSheetId="0">#REF!</definedName>
    <definedName name="연동연선A">#REF!</definedName>
    <definedName name="연르네상스" localSheetId="1">#REF!</definedName>
    <definedName name="연르네상스" localSheetId="0">#REF!</definedName>
    <definedName name="연르네상스">#REF!</definedName>
    <definedName name="연발산" localSheetId="1">#REF!</definedName>
    <definedName name="연발산" localSheetId="0">#REF!</definedName>
    <definedName name="연발산">#REF!</definedName>
    <definedName name="연방배" localSheetId="1">#REF!</definedName>
    <definedName name="연방배" localSheetId="0">#REF!</definedName>
    <definedName name="연방배">#REF!</definedName>
    <definedName name="연보라매" localSheetId="1">#REF!</definedName>
    <definedName name="연보라매" localSheetId="0">#REF!</definedName>
    <definedName name="연보라매">#REF!</definedName>
    <definedName name="연본사" localSheetId="1">#REF!</definedName>
    <definedName name="연본사" localSheetId="0">#REF!</definedName>
    <definedName name="연본사">#REF!</definedName>
    <definedName name="연사당" localSheetId="1">#REF!</definedName>
    <definedName name="연사당" localSheetId="0">#REF!</definedName>
    <definedName name="연사당">#REF!</definedName>
    <definedName name="연삼성" localSheetId="1">#REF!</definedName>
    <definedName name="연삼성" localSheetId="0">#REF!</definedName>
    <definedName name="연삼성">#REF!</definedName>
    <definedName name="연삼풍" localSheetId="1">#REF!</definedName>
    <definedName name="연삼풍" localSheetId="0">#REF!</definedName>
    <definedName name="연삼풍">#REF!</definedName>
    <definedName name="연서초" localSheetId="1">#REF!</definedName>
    <definedName name="연서초" localSheetId="0">#REF!</definedName>
    <definedName name="연서초">#REF!</definedName>
    <definedName name="연수원" localSheetId="1">#REF!</definedName>
    <definedName name="연수원" localSheetId="0">#REF!</definedName>
    <definedName name="연수원">#REF!</definedName>
    <definedName name="연신반포" localSheetId="1">#REF!</definedName>
    <definedName name="연신반포" localSheetId="0">#REF!</definedName>
    <definedName name="연신반포">#REF!</definedName>
    <definedName name="연압구정" localSheetId="1">#REF!</definedName>
    <definedName name="연압구정" localSheetId="0">#REF!</definedName>
    <definedName name="연압구정">#REF!</definedName>
    <definedName name="연울산" localSheetId="1">#REF!</definedName>
    <definedName name="연울산" localSheetId="0">#REF!</definedName>
    <definedName name="연울산">#REF!</definedName>
    <definedName name="연울산2" localSheetId="1">#REF!</definedName>
    <definedName name="연울산2" localSheetId="0">#REF!</definedName>
    <definedName name="연울산2">#REF!</definedName>
    <definedName name="연울산신" localSheetId="1">#REF!</definedName>
    <definedName name="연울산신" localSheetId="0">#REF!</definedName>
    <definedName name="연울산신">#REF!</definedName>
    <definedName name="연울산철" localSheetId="1">#REF!</definedName>
    <definedName name="연울산철" localSheetId="0">#REF!</definedName>
    <definedName name="연울산철">#REF!</definedName>
    <definedName name="연인천" localSheetId="1">#REF!</definedName>
    <definedName name="연인천" localSheetId="0">#REF!</definedName>
    <definedName name="연인천">#REF!</definedName>
    <definedName name="연잠실" localSheetId="1">#REF!</definedName>
    <definedName name="연잠실" localSheetId="0">#REF!</definedName>
    <definedName name="연잠실">#REF!</definedName>
    <definedName name="연전주" localSheetId="1">#REF!</definedName>
    <definedName name="연전주" localSheetId="0">#REF!</definedName>
    <definedName name="연전주">#REF!</definedName>
    <definedName name="연청담" localSheetId="1">#REF!</definedName>
    <definedName name="연청담" localSheetId="0">#REF!</definedName>
    <definedName name="연청담">#REF!</definedName>
    <definedName name="연화정" localSheetId="1">#REF!</definedName>
    <definedName name="연화정" localSheetId="0">#REF!</definedName>
    <definedName name="연화정">#REF!</definedName>
    <definedName name="열수축1" localSheetId="1">#REF!</definedName>
    <definedName name="열수축1" localSheetId="0">#REF!</definedName>
    <definedName name="열수축1">#REF!</definedName>
    <definedName name="열수축2" localSheetId="1">#REF!</definedName>
    <definedName name="열수축2" localSheetId="0">#REF!</definedName>
    <definedName name="열수축2">#REF!</definedName>
    <definedName name="열수축A" localSheetId="1">#REF!</definedName>
    <definedName name="열수축A" localSheetId="0">#REF!</definedName>
    <definedName name="열수축A">#REF!</definedName>
    <definedName name="열수축B" localSheetId="1">#REF!</definedName>
    <definedName name="열수축B" localSheetId="0">#REF!</definedName>
    <definedName name="열수축B">#REF!</definedName>
    <definedName name="열수축KIT_A" localSheetId="1">#REF!</definedName>
    <definedName name="열수축KIT_A" localSheetId="0">#REF!</definedName>
    <definedName name="열수축KIT_A">#REF!</definedName>
    <definedName name="열수축KIT_B" localSheetId="1">#REF!</definedName>
    <definedName name="열수축KIT_B" localSheetId="0">#REF!</definedName>
    <definedName name="열수축KIT_B">#REF!</definedName>
    <definedName name="열수축KIT1" localSheetId="1">#REF!</definedName>
    <definedName name="열수축KIT1" localSheetId="0">#REF!</definedName>
    <definedName name="열수축KIT1">#REF!</definedName>
    <definedName name="열수축KIT2" localSheetId="1">#REF!</definedName>
    <definedName name="열수축KIT2" localSheetId="0">#REF!</definedName>
    <definedName name="열수축KIT2">#REF!</definedName>
    <definedName name="열차무선전화설비" localSheetId="1">#REF!</definedName>
    <definedName name="열차무선전화설비" localSheetId="0">#REF!</definedName>
    <definedName name="열차무선전화설비">#REF!</definedName>
    <definedName name="영" localSheetId="1">'2018년 인건비(생활관)'!영</definedName>
    <definedName name="영">[0]!영</definedName>
    <definedName name="영동" localSheetId="1" hidden="1">{#N/A,#N/A,TRUE,"토적및재료집계";#N/A,#N/A,TRUE,"토적및재료집계";#N/A,#N/A,TRUE,"단위량"}</definedName>
    <definedName name="영동" hidden="1">{#N/A,#N/A,TRUE,"토적및재료집계";#N/A,#N/A,TRUE,"토적및재료집계";#N/A,#N/A,TRUE,"단위량"}</definedName>
    <definedName name="영동구분소" localSheetId="1" hidden="1">{#N/A,#N/A,TRUE,"토적및재료집계";#N/A,#N/A,TRUE,"토적및재료집계";#N/A,#N/A,TRUE,"단위량"}</definedName>
    <definedName name="영동구분소" hidden="1">{#N/A,#N/A,TRUE,"토적및재료집계";#N/A,#N/A,TRUE,"토적및재료집계";#N/A,#N/A,TRUE,"단위량"}</definedName>
    <definedName name="영상및음향" localSheetId="1">#REF!</definedName>
    <definedName name="영상및음향" localSheetId="0">#REF!</definedName>
    <definedName name="영상및음향">#REF!</definedName>
    <definedName name="영상일위대가" localSheetId="1">[48]실내건축일위대가!#REF!</definedName>
    <definedName name="영상일위대가" localSheetId="0">[48]실내건축일위대가!#REF!</definedName>
    <definedName name="영상일위대가">[48]실내건축일위대가!#REF!</definedName>
    <definedName name="예산서" localSheetId="1">#REF!</definedName>
    <definedName name="예산서" localSheetId="0">#REF!</definedName>
    <definedName name="예산서">#REF!</definedName>
    <definedName name="예정가율" localSheetId="1">#REF!</definedName>
    <definedName name="예정가율" localSheetId="0">#REF!</definedName>
    <definedName name="예정가율">#REF!</definedName>
    <definedName name="오1" localSheetId="1">#REF!</definedName>
    <definedName name="오1" localSheetId="0">#REF!</definedName>
    <definedName name="오1">#REF!</definedName>
    <definedName name="오2" localSheetId="1">#REF!</definedName>
    <definedName name="오2" localSheetId="0">#REF!</definedName>
    <definedName name="오2">#REF!</definedName>
    <definedName name="오3" localSheetId="1">#REF!</definedName>
    <definedName name="오3" localSheetId="0">#REF!</definedName>
    <definedName name="오3">#REF!</definedName>
    <definedName name="오4" localSheetId="1">#REF!</definedName>
    <definedName name="오4" localSheetId="0">#REF!</definedName>
    <definedName name="오4">#REF!</definedName>
    <definedName name="오5" localSheetId="1">#REF!</definedName>
    <definedName name="오5" localSheetId="0">#REF!</definedName>
    <definedName name="오5">#REF!</definedName>
    <definedName name="오6" localSheetId="1">#REF!</definedName>
    <definedName name="오6" localSheetId="0">#REF!</definedName>
    <definedName name="오6">#REF!</definedName>
    <definedName name="오씨" localSheetId="1">#REF!</definedName>
    <definedName name="오씨" localSheetId="0">#REF!</definedName>
    <definedName name="오씨">#REF!</definedName>
    <definedName name="오씨에스" localSheetId="1">#REF!</definedName>
    <definedName name="오씨에스" localSheetId="0">#REF!</definedName>
    <definedName name="오씨에스">#REF!</definedName>
    <definedName name="옥내접지1" localSheetId="1">#REF!</definedName>
    <definedName name="옥내접지1" localSheetId="0">#REF!</definedName>
    <definedName name="옥내접지1">#REF!</definedName>
    <definedName name="옥내접지2" localSheetId="1">#REF!</definedName>
    <definedName name="옥내접지2" localSheetId="0">#REF!</definedName>
    <definedName name="옥내접지2">#REF!</definedName>
    <definedName name="옥내접지3" localSheetId="1">#REF!</definedName>
    <definedName name="옥내접지3" localSheetId="0">#REF!</definedName>
    <definedName name="옥내접지3">#REF!</definedName>
    <definedName name="옥내접지A" localSheetId="1">#REF!</definedName>
    <definedName name="옥내접지A" localSheetId="0">#REF!</definedName>
    <definedName name="옥내접지A">#REF!</definedName>
    <definedName name="옥내접지B" localSheetId="1">#REF!</definedName>
    <definedName name="옥내접지B" localSheetId="0">#REF!</definedName>
    <definedName name="옥내접지B">#REF!</definedName>
    <definedName name="옥내접지C" localSheetId="1">#REF!</definedName>
    <definedName name="옥내접지C" localSheetId="0">#REF!</definedName>
    <definedName name="옥내접지C">#REF!</definedName>
    <definedName name="옥내케이블" localSheetId="1">#REF!</definedName>
    <definedName name="옥내케이블" localSheetId="0">#REF!</definedName>
    <definedName name="옥내케이블">#REF!</definedName>
    <definedName name="완공3" localSheetId="1" hidden="1">#REF!</definedName>
    <definedName name="완공3" localSheetId="0" hidden="1">#REF!</definedName>
    <definedName name="완공3" hidden="1">#REF!</definedName>
    <definedName name="완금U밴드" localSheetId="1">#REF!</definedName>
    <definedName name="완금U밴드" localSheetId="0">#REF!</definedName>
    <definedName name="완금U밴드">#REF!</definedName>
    <definedName name="완철설치" localSheetId="1">#REF!</definedName>
    <definedName name="완철설치" localSheetId="0">#REF!</definedName>
    <definedName name="완철설치">#REF!</definedName>
    <definedName name="완철설치1" localSheetId="1">#REF!</definedName>
    <definedName name="완철설치1" localSheetId="0">#REF!</definedName>
    <definedName name="완철설치1">#REF!</definedName>
    <definedName name="완철설치2" localSheetId="1">#REF!</definedName>
    <definedName name="완철설치2" localSheetId="0">#REF!</definedName>
    <definedName name="완철설치2">#REF!</definedName>
    <definedName name="외선" localSheetId="1">#REF!</definedName>
    <definedName name="외선" localSheetId="0">#REF!</definedName>
    <definedName name="외선">#REF!</definedName>
    <definedName name="외피접속10" localSheetId="1">#REF!</definedName>
    <definedName name="외피접속10" localSheetId="0">#REF!</definedName>
    <definedName name="외피접속10">#REF!</definedName>
    <definedName name="외피접속20" localSheetId="1">#REF!</definedName>
    <definedName name="외피접속20" localSheetId="0">#REF!</definedName>
    <definedName name="외피접속20">#REF!</definedName>
    <definedName name="외피접속A" localSheetId="1">#REF!</definedName>
    <definedName name="외피접속A" localSheetId="0">#REF!</definedName>
    <definedName name="외피접속A">#REF!</definedName>
    <definedName name="외피접속할증" localSheetId="1">#REF!</definedName>
    <definedName name="외피접속할증" localSheetId="0">#REF!</definedName>
    <definedName name="외피접속할증">#REF!</definedName>
    <definedName name="용접공" localSheetId="1">#REF!</definedName>
    <definedName name="용접공" localSheetId="0">#REF!</definedName>
    <definedName name="용접공">#REF!</definedName>
    <definedName name="용접공_일반" localSheetId="1">#REF!</definedName>
    <definedName name="용접공_일반" localSheetId="0">#REF!</definedName>
    <definedName name="용접공_일반">#REF!</definedName>
    <definedName name="용접기손료" localSheetId="1">#REF!</definedName>
    <definedName name="용접기손료" localSheetId="0">#REF!</definedName>
    <definedName name="용접기손료">#REF!</definedName>
    <definedName name="우산" localSheetId="1">#REF!</definedName>
    <definedName name="우산" localSheetId="0">#REF!</definedName>
    <definedName name="우산">#REF!</definedName>
    <definedName name="우씨" localSheetId="1">'2018년 인건비(생활관)'!우씨</definedName>
    <definedName name="우씨">[0]!우씨</definedName>
    <definedName name="우야" localSheetId="1">#REF!</definedName>
    <definedName name="우야" localSheetId="0">#REF!</definedName>
    <definedName name="우야">#REF!</definedName>
    <definedName name="우평" localSheetId="1">#REF!</definedName>
    <definedName name="우평" localSheetId="0">#REF!</definedName>
    <definedName name="우평">#REF!</definedName>
    <definedName name="운반" localSheetId="1">#REF!</definedName>
    <definedName name="운반" localSheetId="0">#REF!</definedName>
    <definedName name="운반">#REF!</definedName>
    <definedName name="운반." localSheetId="1">#REF!</definedName>
    <definedName name="운반." localSheetId="0">#REF!</definedName>
    <definedName name="운반.">#REF!</definedName>
    <definedName name="운반비" localSheetId="1">#REF!</definedName>
    <definedName name="운반비" localSheetId="0">#REF!</definedName>
    <definedName name="운반비">#REF!</definedName>
    <definedName name="운송" localSheetId="1">#REF!</definedName>
    <definedName name="운송" localSheetId="0">#REF!</definedName>
    <definedName name="운송">#REF!</definedName>
    <definedName name="운송." localSheetId="1">#REF!</definedName>
    <definedName name="운송." localSheetId="0">#REF!</definedName>
    <definedName name="운송.">#REF!</definedName>
    <definedName name="운임" localSheetId="1">#REF!</definedName>
    <definedName name="운임" localSheetId="0">#REF!</definedName>
    <definedName name="운임">#REF!</definedName>
    <definedName name="운전" localSheetId="1">#REF!</definedName>
    <definedName name="운전" localSheetId="0">#REF!</definedName>
    <definedName name="운전">#REF!</definedName>
    <definedName name="운전사" localSheetId="1">#REF!</definedName>
    <definedName name="운전사" localSheetId="0">#REF!</definedName>
    <definedName name="운전사">#REF!</definedName>
    <definedName name="운전사_운반">'[36]기계경비(시간당)'!$D$7</definedName>
    <definedName name="운전사_운반차" localSheetId="1">#REF!</definedName>
    <definedName name="운전사_운반차" localSheetId="0">#REF!</definedName>
    <definedName name="운전사_운반차">#REF!</definedName>
    <definedName name="운전시간" localSheetId="1">#REF!</definedName>
    <definedName name="운전시간" localSheetId="0">#REF!</definedName>
    <definedName name="운전시간">#REF!</definedName>
    <definedName name="원" localSheetId="1">#REF!</definedName>
    <definedName name="원" localSheetId="0">#REF!</definedName>
    <definedName name="원">#REF!</definedName>
    <definedName name="원가" localSheetId="1">#REF!</definedName>
    <definedName name="원가" localSheetId="0">#REF!</definedName>
    <definedName name="원가">#REF!</definedName>
    <definedName name="원가계산">[49]백암비스타내역!$E$4:$G$167</definedName>
    <definedName name="원가계산서" localSheetId="1">#REF!</definedName>
    <definedName name="원가계산서" localSheetId="0">#REF!</definedName>
    <definedName name="원가계산서">#REF!</definedName>
    <definedName name="원사계" localSheetId="1">'[10]SP-B1'!#REF!</definedName>
    <definedName name="원사계" localSheetId="0">'[10]SP-B1'!#REF!</definedName>
    <definedName name="원사계">'[10]SP-B1'!#REF!</definedName>
    <definedName name="위험1" localSheetId="1">#REF!</definedName>
    <definedName name="위험1" localSheetId="0">#REF!</definedName>
    <definedName name="위험1">#REF!</definedName>
    <definedName name="위험2" localSheetId="1">#REF!</definedName>
    <definedName name="위험2" localSheetId="0">#REF!</definedName>
    <definedName name="위험2">#REF!</definedName>
    <definedName name="위험울산신" localSheetId="1">#REF!</definedName>
    <definedName name="위험울산신" localSheetId="0">#REF!</definedName>
    <definedName name="위험울산신">#REF!</definedName>
    <definedName name="위험표시판시설" localSheetId="1">#REF!</definedName>
    <definedName name="위험표시판시설" localSheetId="0">#REF!</definedName>
    <definedName name="위험표시판시설">#REF!</definedName>
    <definedName name="위험표지판" localSheetId="1">#REF!</definedName>
    <definedName name="위험표지판" localSheetId="0">#REF!</definedName>
    <definedName name="위험표지판">#REF!</definedName>
    <definedName name="유리공" localSheetId="1">#REF!</definedName>
    <definedName name="유리공" localSheetId="0">#REF!</definedName>
    <definedName name="유리공">#REF!</definedName>
    <definedName name="유볼트" localSheetId="1">#REF!</definedName>
    <definedName name="유볼트" localSheetId="0">#REF!</definedName>
    <definedName name="유볼트">#REF!</definedName>
    <definedName name="유선" localSheetId="1">'2018년 인건비(생활관)'!유선</definedName>
    <definedName name="유선">[0]!유선</definedName>
    <definedName name="유성재" localSheetId="1" hidden="1">{"'5국공정'!$A$1:$E$128"}</definedName>
    <definedName name="유성재" hidden="1">{"'5국공정'!$A$1:$E$128"}</definedName>
    <definedName name="유성재11" localSheetId="1" hidden="1">{"'5국공정'!$A$1:$E$128"}</definedName>
    <definedName name="유성재11" hidden="1">{"'5국공정'!$A$1:$E$128"}</definedName>
    <definedName name="육1" localSheetId="1">#REF!</definedName>
    <definedName name="육1" localSheetId="0">#REF!</definedName>
    <definedName name="육1">#REF!</definedName>
    <definedName name="육10" localSheetId="1">#REF!</definedName>
    <definedName name="육10" localSheetId="0">#REF!</definedName>
    <definedName name="육10">#REF!</definedName>
    <definedName name="육11" localSheetId="1">#REF!</definedName>
    <definedName name="육11" localSheetId="0">#REF!</definedName>
    <definedName name="육11">#REF!</definedName>
    <definedName name="육12" localSheetId="1">#REF!</definedName>
    <definedName name="육12" localSheetId="0">#REF!</definedName>
    <definedName name="육12">#REF!</definedName>
    <definedName name="육13" localSheetId="1">#REF!</definedName>
    <definedName name="육13" localSheetId="0">#REF!</definedName>
    <definedName name="육13">#REF!</definedName>
    <definedName name="육14" localSheetId="1">#REF!</definedName>
    <definedName name="육14" localSheetId="0">#REF!</definedName>
    <definedName name="육14">#REF!</definedName>
    <definedName name="육2" localSheetId="1">#REF!</definedName>
    <definedName name="육2" localSheetId="0">#REF!</definedName>
    <definedName name="육2">#REF!</definedName>
    <definedName name="육3" localSheetId="1">#REF!</definedName>
    <definedName name="육3" localSheetId="0">#REF!</definedName>
    <definedName name="육3">#REF!</definedName>
    <definedName name="육4" localSheetId="1">#REF!</definedName>
    <definedName name="육4" localSheetId="0">#REF!</definedName>
    <definedName name="육4">#REF!</definedName>
    <definedName name="육5" localSheetId="1">#REF!</definedName>
    <definedName name="육5" localSheetId="0">#REF!</definedName>
    <definedName name="육5">#REF!</definedName>
    <definedName name="육6" localSheetId="1">#REF!</definedName>
    <definedName name="육6" localSheetId="0">#REF!</definedName>
    <definedName name="육6">#REF!</definedName>
    <definedName name="육7" localSheetId="1">#REF!</definedName>
    <definedName name="육7" localSheetId="0">#REF!</definedName>
    <definedName name="육7">#REF!</definedName>
    <definedName name="육8" localSheetId="1">#REF!</definedName>
    <definedName name="육8" localSheetId="0">#REF!</definedName>
    <definedName name="육8">#REF!</definedName>
    <definedName name="육9" localSheetId="1">#REF!</definedName>
    <definedName name="육9" localSheetId="0">#REF!</definedName>
    <definedName name="육9">#REF!</definedName>
    <definedName name="융착접속A" localSheetId="1">#REF!</definedName>
    <definedName name="융착접속A" localSheetId="0">#REF!</definedName>
    <definedName name="융착접속A">#REF!</definedName>
    <definedName name="음암" localSheetId="1">'2018년 인건비(생활관)'!음암</definedName>
    <definedName name="음암">[0]!음암</definedName>
    <definedName name="음향산출" localSheetId="1">#REF!</definedName>
    <definedName name="음향산출" localSheetId="0">#REF!</definedName>
    <definedName name="음향산출">#REF!</definedName>
    <definedName name="이" localSheetId="1" hidden="1">{#N/A,#N/A,TRUE,"토적및재료집계";#N/A,#N/A,TRUE,"토적및재료집계";#N/A,#N/A,TRUE,"단위량"}</definedName>
    <definedName name="이" hidden="1">{#N/A,#N/A,TRUE,"토적및재료집계";#N/A,#N/A,TRUE,"토적및재료집계";#N/A,#N/A,TRUE,"단위량"}</definedName>
    <definedName name="이1" localSheetId="1">#REF!</definedName>
    <definedName name="이1" localSheetId="0">#REF!</definedName>
    <definedName name="이1">#REF!</definedName>
    <definedName name="이10" localSheetId="1">#REF!</definedName>
    <definedName name="이10" localSheetId="0">#REF!</definedName>
    <definedName name="이10">#REF!</definedName>
    <definedName name="이11" localSheetId="1">#REF!</definedName>
    <definedName name="이11" localSheetId="0">#REF!</definedName>
    <definedName name="이11">#REF!</definedName>
    <definedName name="이12" localSheetId="1">#REF!</definedName>
    <definedName name="이12" localSheetId="0">#REF!</definedName>
    <definedName name="이12">#REF!</definedName>
    <definedName name="이13" localSheetId="1">#REF!</definedName>
    <definedName name="이13" localSheetId="0">#REF!</definedName>
    <definedName name="이13">#REF!</definedName>
    <definedName name="이14" localSheetId="1">#REF!</definedName>
    <definedName name="이14" localSheetId="0">#REF!</definedName>
    <definedName name="이14">#REF!</definedName>
    <definedName name="이15" localSheetId="1">#REF!</definedName>
    <definedName name="이15" localSheetId="0">#REF!</definedName>
    <definedName name="이15">#REF!</definedName>
    <definedName name="이2" localSheetId="1">#REF!</definedName>
    <definedName name="이2" localSheetId="0">#REF!</definedName>
    <definedName name="이2">#REF!</definedName>
    <definedName name="이3" localSheetId="1">#REF!</definedName>
    <definedName name="이3" localSheetId="0">#REF!</definedName>
    <definedName name="이3">#REF!</definedName>
    <definedName name="이4" localSheetId="1">#REF!</definedName>
    <definedName name="이4" localSheetId="0">#REF!</definedName>
    <definedName name="이4">#REF!</definedName>
    <definedName name="이5" localSheetId="1">#REF!</definedName>
    <definedName name="이5" localSheetId="0">#REF!</definedName>
    <definedName name="이5">#REF!</definedName>
    <definedName name="이6" localSheetId="1">#REF!</definedName>
    <definedName name="이6" localSheetId="0">#REF!</definedName>
    <definedName name="이6">#REF!</definedName>
    <definedName name="이7" localSheetId="1">#REF!</definedName>
    <definedName name="이7" localSheetId="0">#REF!</definedName>
    <definedName name="이7">#REF!</definedName>
    <definedName name="이8" localSheetId="1">#REF!</definedName>
    <definedName name="이8" localSheetId="0">#REF!</definedName>
    <definedName name="이8">#REF!</definedName>
    <definedName name="이9" localSheetId="1">#REF!</definedName>
    <definedName name="이9" localSheetId="0">#REF!</definedName>
    <definedName name="이9">#REF!</definedName>
    <definedName name="이a" localSheetId="1">#REF!</definedName>
    <definedName name="이a" localSheetId="0">#REF!</definedName>
    <definedName name="이a">#REF!</definedName>
    <definedName name="이b" localSheetId="1">#REF!</definedName>
    <definedName name="이b" localSheetId="0">#REF!</definedName>
    <definedName name="이b">#REF!</definedName>
    <definedName name="이설1" localSheetId="1">#REF!</definedName>
    <definedName name="이설1" localSheetId="0">#REF!</definedName>
    <definedName name="이설1">#REF!</definedName>
    <definedName name="이설2" localSheetId="1">#REF!</definedName>
    <definedName name="이설2" localSheetId="0">#REF!</definedName>
    <definedName name="이설2">#REF!</definedName>
    <definedName name="이설3" localSheetId="1">#REF!</definedName>
    <definedName name="이설3" localSheetId="0">#REF!</definedName>
    <definedName name="이설3">#REF!</definedName>
    <definedName name="이설4" localSheetId="1">#REF!</definedName>
    <definedName name="이설4" localSheetId="0">#REF!</definedName>
    <definedName name="이설4">#REF!</definedName>
    <definedName name="이설5" localSheetId="1">#REF!</definedName>
    <definedName name="이설5" localSheetId="0">#REF!</definedName>
    <definedName name="이설5">#REF!</definedName>
    <definedName name="이설6" localSheetId="1">#REF!</definedName>
    <definedName name="이설6" localSheetId="0">#REF!</definedName>
    <definedName name="이설6">#REF!</definedName>
    <definedName name="이설7" localSheetId="1">#REF!</definedName>
    <definedName name="이설7" localSheetId="0">#REF!</definedName>
    <definedName name="이설7">#REF!</definedName>
    <definedName name="이윤" localSheetId="1">#REF!</definedName>
    <definedName name="이윤" localSheetId="0">#REF!</definedName>
    <definedName name="이윤">#REF!</definedName>
    <definedName name="이윤_1" localSheetId="1">#REF!</definedName>
    <definedName name="이윤_1" localSheetId="0">#REF!</definedName>
    <definedName name="이윤_1">#REF!</definedName>
    <definedName name="이윤1" localSheetId="1">#REF!</definedName>
    <definedName name="이윤1" localSheetId="0">#REF!</definedName>
    <definedName name="이윤1">#REF!</definedName>
    <definedName name="이윤2" localSheetId="1">#REF!</definedName>
    <definedName name="이윤2" localSheetId="0">#REF!</definedName>
    <definedName name="이윤2">#REF!</definedName>
    <definedName name="이윤3" localSheetId="1">#REF!</definedName>
    <definedName name="이윤3" localSheetId="0">#REF!</definedName>
    <definedName name="이윤3">#REF!</definedName>
    <definedName name="이윤4" localSheetId="1">#REF!</definedName>
    <definedName name="이윤4" localSheetId="0">#REF!</definedName>
    <definedName name="이윤4">#REF!</definedName>
    <definedName name="이윤계" localSheetId="1">#REF!</definedName>
    <definedName name="이윤계" localSheetId="0">#REF!</definedName>
    <definedName name="이윤계">#REF!</definedName>
    <definedName name="이윤변경" localSheetId="1">#REF!</definedName>
    <definedName name="이윤변경" localSheetId="0">#REF!</definedName>
    <definedName name="이윤변경">#REF!</definedName>
    <definedName name="이윤섭" localSheetId="1">#REF!</definedName>
    <definedName name="이윤섭" localSheetId="0">#REF!</definedName>
    <definedName name="이윤섭">#REF!</definedName>
    <definedName name="이정호1" localSheetId="1" hidden="1">{#N/A,#N/A,FALSE,"QUOT_960527"}</definedName>
    <definedName name="이정호1" localSheetId="2" hidden="1">{#N/A,#N/A,FALSE,"QUOT_960527"}</definedName>
    <definedName name="이정호1" hidden="1">{#N/A,#N/A,FALSE,"QUOT_960527"}</definedName>
    <definedName name="인" localSheetId="1">#REF!</definedName>
    <definedName name="인" localSheetId="0">#REF!</definedName>
    <definedName name="인">#REF!</definedName>
    <definedName name="인강남" localSheetId="1">#REF!</definedName>
    <definedName name="인강남" localSheetId="0">#REF!</definedName>
    <definedName name="인강남">#REF!</definedName>
    <definedName name="인건비1" localSheetId="1">#REF!</definedName>
    <definedName name="인건비1" localSheetId="0">#REF!</definedName>
    <definedName name="인건비1">#REF!</definedName>
    <definedName name="인건비총괄표커뮤니티제외" localSheetId="1">#REF!</definedName>
    <definedName name="인건비총괄표커뮤니티제외" localSheetId="0">#REF!</definedName>
    <definedName name="인건비총괄표커뮤니티제외">#REF!</definedName>
    <definedName name="인광교" localSheetId="1">#REF!</definedName>
    <definedName name="인광교" localSheetId="0">#REF!</definedName>
    <definedName name="인광교">#REF!</definedName>
    <definedName name="인광주" localSheetId="1">#REF!</definedName>
    <definedName name="인광주" localSheetId="0">#REF!</definedName>
    <definedName name="인광주">#REF!</definedName>
    <definedName name="인대구" localSheetId="1">#REF!</definedName>
    <definedName name="인대구" localSheetId="0">#REF!</definedName>
    <definedName name="인대구">#REF!</definedName>
    <definedName name="인대전" localSheetId="1">#REF!</definedName>
    <definedName name="인대전" localSheetId="0">#REF!</definedName>
    <definedName name="인대전">#REF!</definedName>
    <definedName name="인동교" localSheetId="1">#REF!</definedName>
    <definedName name="인동교" localSheetId="0">#REF!</definedName>
    <definedName name="인동교">#REF!</definedName>
    <definedName name="인력되메우기" localSheetId="1">#REF!</definedName>
    <definedName name="인력되메우기" localSheetId="0">#REF!</definedName>
    <definedName name="인력되메우기">#REF!</definedName>
    <definedName name="인력터파기" localSheetId="1">#REF!</definedName>
    <definedName name="인력터파기" localSheetId="0">#REF!</definedName>
    <definedName name="인력터파기">#REF!</definedName>
    <definedName name="인류A" localSheetId="1">#REF!</definedName>
    <definedName name="인류A" localSheetId="0">#REF!</definedName>
    <definedName name="인류A">#REF!</definedName>
    <definedName name="인르네상스" localSheetId="1">#REF!</definedName>
    <definedName name="인르네상스" localSheetId="0">#REF!</definedName>
    <definedName name="인르네상스">#REF!</definedName>
    <definedName name="인모" localSheetId="1">'2018년 인건비(생활관)'!인모</definedName>
    <definedName name="인모">[0]!인모</definedName>
    <definedName name="인발산" localSheetId="1">#REF!</definedName>
    <definedName name="인발산" localSheetId="0">#REF!</definedName>
    <definedName name="인발산">#REF!</definedName>
    <definedName name="인방배" localSheetId="1">#REF!</definedName>
    <definedName name="인방배" localSheetId="0">#REF!</definedName>
    <definedName name="인방배">#REF!</definedName>
    <definedName name="인버터전력" localSheetId="1">#REF!^3/VLOOKUP(#REF!,[0]!인버터효율표,2)</definedName>
    <definedName name="인버터전력" localSheetId="0">#REF!^3/VLOOKUP(#REF!,[0]!인버터효율표,2)</definedName>
    <definedName name="인버터전력">#REF!^3/VLOOKUP(#REF!,인버터효율표,2)</definedName>
    <definedName name="인버터효율표">[50]효율표!$A$2:$B$101</definedName>
    <definedName name="인보라매" localSheetId="1">#REF!</definedName>
    <definedName name="인보라매" localSheetId="0">#REF!</definedName>
    <definedName name="인보라매">#REF!</definedName>
    <definedName name="인본사" localSheetId="1">#REF!</definedName>
    <definedName name="인본사" localSheetId="0">#REF!</definedName>
    <definedName name="인본사">#REF!</definedName>
    <definedName name="인사당" localSheetId="1">#REF!</definedName>
    <definedName name="인사당" localSheetId="0">#REF!</definedName>
    <definedName name="인사당">#REF!</definedName>
    <definedName name="인삼성" localSheetId="1">#REF!</definedName>
    <definedName name="인삼성" localSheetId="0">#REF!</definedName>
    <definedName name="인삼성">#REF!</definedName>
    <definedName name="인삼풍" localSheetId="1">#REF!</definedName>
    <definedName name="인삼풍" localSheetId="0">#REF!</definedName>
    <definedName name="인삼풍">#REF!</definedName>
    <definedName name="인서초" localSheetId="1">#REF!</definedName>
    <definedName name="인서초" localSheetId="0">#REF!</definedName>
    <definedName name="인서초">#REF!</definedName>
    <definedName name="인수공청소" localSheetId="1">#REF!</definedName>
    <definedName name="인수공청소" localSheetId="0">#REF!</definedName>
    <definedName name="인수공청소">#REF!</definedName>
    <definedName name="인수원" localSheetId="1">#REF!</definedName>
    <definedName name="인수원" localSheetId="0">#REF!</definedName>
    <definedName name="인수원">#REF!</definedName>
    <definedName name="인수자" localSheetId="1">#REF!</definedName>
    <definedName name="인수자" localSheetId="0">#REF!</definedName>
    <definedName name="인수자">#REF!</definedName>
    <definedName name="인신반포" localSheetId="1">#REF!</definedName>
    <definedName name="인신반포" localSheetId="0">#REF!</definedName>
    <definedName name="인신반포">#REF!</definedName>
    <definedName name="인압구정" localSheetId="1">#REF!</definedName>
    <definedName name="인압구정" localSheetId="0">#REF!</definedName>
    <definedName name="인압구정">#REF!</definedName>
    <definedName name="인울산" localSheetId="1">#REF!</definedName>
    <definedName name="인울산" localSheetId="0">#REF!</definedName>
    <definedName name="인울산">#REF!</definedName>
    <definedName name="인울산2" localSheetId="1">#REF!</definedName>
    <definedName name="인울산2" localSheetId="0">#REF!</definedName>
    <definedName name="인울산2">#REF!</definedName>
    <definedName name="인울신" localSheetId="1">#REF!</definedName>
    <definedName name="인울신" localSheetId="0">#REF!</definedName>
    <definedName name="인울신">#REF!</definedName>
    <definedName name="인울철" localSheetId="1">#REF!</definedName>
    <definedName name="인울철" localSheetId="0">#REF!</definedName>
    <definedName name="인울철">#REF!</definedName>
    <definedName name="인인천" localSheetId="1">#REF!</definedName>
    <definedName name="인인천" localSheetId="0">#REF!</definedName>
    <definedName name="인인천">#REF!</definedName>
    <definedName name="인입" localSheetId="1">#REF!</definedName>
    <definedName name="인입" localSheetId="0">#REF!</definedName>
    <definedName name="인입">#REF!</definedName>
    <definedName name="인입크램프" localSheetId="1">#REF!</definedName>
    <definedName name="인입크램프" localSheetId="0">#REF!</definedName>
    <definedName name="인입크램프">#REF!</definedName>
    <definedName name="인잠실" localSheetId="1">#REF!</definedName>
    <definedName name="인잠실" localSheetId="0">#REF!</definedName>
    <definedName name="인잠실">#REF!</definedName>
    <definedName name="인전주" localSheetId="1">#REF!</definedName>
    <definedName name="인전주" localSheetId="0">#REF!</definedName>
    <definedName name="인전주">#REF!</definedName>
    <definedName name="인청담" localSheetId="1">#REF!</definedName>
    <definedName name="인청담" localSheetId="0">#REF!</definedName>
    <definedName name="인청담">#REF!</definedName>
    <definedName name="인크" localSheetId="1">#REF!</definedName>
    <definedName name="인크" localSheetId="0">#REF!</definedName>
    <definedName name="인크">#REF!</definedName>
    <definedName name="인크철" localSheetId="1">#REF!</definedName>
    <definedName name="인크철" localSheetId="0">#REF!</definedName>
    <definedName name="인크철">#REF!</definedName>
    <definedName name="인터폰신설" localSheetId="1">#REF!</definedName>
    <definedName name="인터폰신설" localSheetId="0">#REF!</definedName>
    <definedName name="인터폰신설">#REF!</definedName>
    <definedName name="인터폰이설" localSheetId="1">#REF!</definedName>
    <definedName name="인터폰이설" localSheetId="0">#REF!</definedName>
    <definedName name="인터폰이설">#REF!</definedName>
    <definedName name="인터폰철거" localSheetId="1">#REF!</definedName>
    <definedName name="인터폰철거" localSheetId="0">#REF!</definedName>
    <definedName name="인터폰철거">#REF!</definedName>
    <definedName name="인테리어소계" localSheetId="1">#REF!</definedName>
    <definedName name="인테리어소계" localSheetId="0">#REF!</definedName>
    <definedName name="인테리어소계">#REF!</definedName>
    <definedName name="인화정" localSheetId="1">#REF!</definedName>
    <definedName name="인화정" localSheetId="0">#REF!</definedName>
    <definedName name="인화정">#REF!</definedName>
    <definedName name="일" localSheetId="1" hidden="1">#REF!</definedName>
    <definedName name="일" localSheetId="0" hidden="1">#REF!</definedName>
    <definedName name="일" hidden="1">#REF!</definedName>
    <definedName name="일1" localSheetId="1">#REF!</definedName>
    <definedName name="일1" localSheetId="0">#REF!</definedName>
    <definedName name="일1">#REF!</definedName>
    <definedName name="일11" localSheetId="1">#REF!</definedName>
    <definedName name="일11" localSheetId="0">#REF!</definedName>
    <definedName name="일11">#REF!</definedName>
    <definedName name="일12" localSheetId="1">#REF!</definedName>
    <definedName name="일12" localSheetId="0">#REF!</definedName>
    <definedName name="일12">#REF!</definedName>
    <definedName name="일13" localSheetId="1">#REF!</definedName>
    <definedName name="일13" localSheetId="0">#REF!</definedName>
    <definedName name="일13">#REF!</definedName>
    <definedName name="일14" localSheetId="1">#REF!</definedName>
    <definedName name="일14" localSheetId="0">#REF!</definedName>
    <definedName name="일14">#REF!</definedName>
    <definedName name="일15" localSheetId="1">#REF!</definedName>
    <definedName name="일15" localSheetId="0">#REF!</definedName>
    <definedName name="일15">#REF!</definedName>
    <definedName name="일2" localSheetId="1">#REF!</definedName>
    <definedName name="일2" localSheetId="0">#REF!</definedName>
    <definedName name="일2">#REF!</definedName>
    <definedName name="일3" localSheetId="1">#REF!</definedName>
    <definedName name="일3" localSheetId="0">#REF!</definedName>
    <definedName name="일3">#REF!</definedName>
    <definedName name="일4" localSheetId="1">#REF!</definedName>
    <definedName name="일4" localSheetId="0">#REF!</definedName>
    <definedName name="일4">#REF!</definedName>
    <definedName name="일5" localSheetId="1">#REF!</definedName>
    <definedName name="일5" localSheetId="0">#REF!</definedName>
    <definedName name="일5">#REF!</definedName>
    <definedName name="일6" localSheetId="1">#REF!</definedName>
    <definedName name="일6" localSheetId="0">#REF!</definedName>
    <definedName name="일6">#REF!</definedName>
    <definedName name="일7" localSheetId="1">#REF!</definedName>
    <definedName name="일7" localSheetId="0">#REF!</definedName>
    <definedName name="일7">#REF!</definedName>
    <definedName name="일8" localSheetId="1">#REF!</definedName>
    <definedName name="일8" localSheetId="0">#REF!</definedName>
    <definedName name="일8">#REF!</definedName>
    <definedName name="일9" localSheetId="1">#REF!</definedName>
    <definedName name="일9" localSheetId="0">#REF!</definedName>
    <definedName name="일9">#REF!</definedName>
    <definedName name="일a" localSheetId="1">#REF!</definedName>
    <definedName name="일a" localSheetId="0">#REF!</definedName>
    <definedName name="일a">#REF!</definedName>
    <definedName name="일b" localSheetId="1">#REF!</definedName>
    <definedName name="일b" localSheetId="0">#REF!</definedName>
    <definedName name="일b">#REF!</definedName>
    <definedName name="일c" localSheetId="1">#REF!</definedName>
    <definedName name="일c" localSheetId="0">#REF!</definedName>
    <definedName name="일c">#REF!</definedName>
    <definedName name="일d" localSheetId="1">#REF!</definedName>
    <definedName name="일d" localSheetId="0">#REF!</definedName>
    <definedName name="일d">#REF!</definedName>
    <definedName name="일관" localSheetId="1">#REF!</definedName>
    <definedName name="일관" localSheetId="0">#REF!</definedName>
    <definedName name="일관">#REF!</definedName>
    <definedName name="일관이윤" localSheetId="1" hidden="1">{#N/A,#N/A,FALSE,"회선임차현황"}</definedName>
    <definedName name="일관이윤" hidden="1">{#N/A,#N/A,FALSE,"회선임차현황"}</definedName>
    <definedName name="일반" localSheetId="1">#REF!</definedName>
    <definedName name="일반" localSheetId="0">#REF!</definedName>
    <definedName name="일반">#REF!</definedName>
    <definedName name="일반2" localSheetId="1">#REF!</definedName>
    <definedName name="일반2" localSheetId="0">#REF!</definedName>
    <definedName name="일반2">#REF!</definedName>
    <definedName name="일반관리" localSheetId="1">#REF!</definedName>
    <definedName name="일반관리" localSheetId="0">#REF!</definedName>
    <definedName name="일반관리">#REF!</definedName>
    <definedName name="일반관리_1" localSheetId="1">#REF!</definedName>
    <definedName name="일반관리_1" localSheetId="0">#REF!</definedName>
    <definedName name="일반관리_1">#REF!</definedName>
    <definedName name="일반관리1" localSheetId="1">#REF!</definedName>
    <definedName name="일반관리1" localSheetId="0">#REF!</definedName>
    <definedName name="일반관리1">#REF!</definedName>
    <definedName name="일반관리2" localSheetId="1">#REF!</definedName>
    <definedName name="일반관리2" localSheetId="0">#REF!</definedName>
    <definedName name="일반관리2">#REF!</definedName>
    <definedName name="일반관리3" localSheetId="1">#REF!</definedName>
    <definedName name="일반관리3" localSheetId="0">#REF!</definedName>
    <definedName name="일반관리3">#REF!</definedName>
    <definedName name="일반관리비" localSheetId="1">#REF!</definedName>
    <definedName name="일반관리비" localSheetId="0">#REF!</definedName>
    <definedName name="일반관리비">#REF!</definedName>
    <definedName name="일반관리비1" localSheetId="1">#REF!</definedName>
    <definedName name="일반관리비1" localSheetId="0">#REF!</definedName>
    <definedName name="일반관리비1">#REF!</definedName>
    <definedName name="일반관리비2" localSheetId="1">#REF!</definedName>
    <definedName name="일반관리비2" localSheetId="0">#REF!</definedName>
    <definedName name="일반관리비2">#REF!</definedName>
    <definedName name="일반관리비3" localSheetId="1">#REF!</definedName>
    <definedName name="일반관리비3" localSheetId="0">#REF!</definedName>
    <definedName name="일반관리비3">#REF!</definedName>
    <definedName name="일반관리비4" localSheetId="1">#REF!</definedName>
    <definedName name="일반관리비4" localSheetId="0">#REF!</definedName>
    <definedName name="일반관리비4">#REF!</definedName>
    <definedName name="일반관리비계" localSheetId="1">#REF!</definedName>
    <definedName name="일반관리비계" localSheetId="0">#REF!</definedName>
    <definedName name="일반관리비계">#REF!</definedName>
    <definedName name="일반관리비정산" localSheetId="1">#REF!</definedName>
    <definedName name="일반관리비정산" localSheetId="0">#REF!</definedName>
    <definedName name="일반관리비정산">#REF!</definedName>
    <definedName name="일반관리율" localSheetId="1">#REF!</definedName>
    <definedName name="일반관리율" localSheetId="0">#REF!</definedName>
    <definedName name="일반관리율">#REF!</definedName>
    <definedName name="일반변경" localSheetId="1">#REF!</definedName>
    <definedName name="일반변경" localSheetId="0">#REF!</definedName>
    <definedName name="일반변경">#REF!</definedName>
    <definedName name="일반전화기" localSheetId="1">'2018년 인건비(생활관)'!일반전화기</definedName>
    <definedName name="일반전화기">[0]!일반전화기</definedName>
    <definedName name="일반통신설비" localSheetId="1">#REF!</definedName>
    <definedName name="일반통신설비" localSheetId="0">#REF!</definedName>
    <definedName name="일반통신설비">#REF!</definedName>
    <definedName name="일위" localSheetId="1">#REF!,#REF!</definedName>
    <definedName name="일위" localSheetId="0">#REF!,#REF!</definedName>
    <definedName name="일위">#REF!,#REF!</definedName>
    <definedName name="일위2001" localSheetId="1">#REF!</definedName>
    <definedName name="일위2001" localSheetId="0">#REF!</definedName>
    <definedName name="일위2001">#REF!</definedName>
    <definedName name="일위갑지">[14]백암비스타내역!$E$4:$G$167</definedName>
    <definedName name="일위대가" localSheetId="1">#REF!</definedName>
    <definedName name="일위대가" localSheetId="0">#REF!</definedName>
    <definedName name="일위대가">#REF!</definedName>
    <definedName name="일위대가1" localSheetId="1">#REF!</definedName>
    <definedName name="일위대가1" localSheetId="0">#REF!</definedName>
    <definedName name="일위대가1">#REF!</definedName>
    <definedName name="일위대가2" localSheetId="1">#REF!</definedName>
    <definedName name="일위대가2" localSheetId="0">#REF!</definedName>
    <definedName name="일위대가2">#REF!</definedName>
    <definedName name="일위대가목록_2" localSheetId="1">#REF!</definedName>
    <definedName name="일위대가목록_2" localSheetId="0">#REF!</definedName>
    <definedName name="일위대가목록_2">#REF!</definedName>
    <definedName name="일위대가목록_2_1" localSheetId="1">#REF!</definedName>
    <definedName name="일위대가목록_2_1" localSheetId="0">#REF!</definedName>
    <definedName name="일위대가목록_2_1">#REF!</definedName>
    <definedName name="일위대가목록_2_2" localSheetId="1">#REF!</definedName>
    <definedName name="일위대가목록_2_2" localSheetId="0">#REF!</definedName>
    <definedName name="일위대가목록_2_2">#REF!</definedName>
    <definedName name="일위대가목록_3" localSheetId="1">#REF!</definedName>
    <definedName name="일위대가목록_3" localSheetId="0">#REF!</definedName>
    <definedName name="일위대가목록_3">#REF!</definedName>
    <definedName name="일위목록">[51]일위목록!$A$7:$J$32</definedName>
    <definedName name="일위산출" localSheetId="1">#REF!</definedName>
    <definedName name="일위산출" localSheetId="0">#REF!</definedName>
    <definedName name="일위산출">#REF!</definedName>
    <definedName name="일위산출1" localSheetId="1">#REF!</definedName>
    <definedName name="일위산출1" localSheetId="0">#REF!</definedName>
    <definedName name="일위산출1">#REF!</definedName>
    <definedName name="일위호표" localSheetId="1">#REF!</definedName>
    <definedName name="일위호표" localSheetId="0">#REF!</definedName>
    <definedName name="일위호표">#REF!</definedName>
    <definedName name="일의01" localSheetId="1">[18]직노!#REF!</definedName>
    <definedName name="일의01" localSheetId="0">[18]직노!#REF!</definedName>
    <definedName name="일의01">[18]직노!#REF!</definedName>
    <definedName name="입력현황1" localSheetId="1" hidden="1">{#N/A,#N/A,FALSE,"DAOCM 2차 검토"}</definedName>
    <definedName name="입력현황1" hidden="1">{#N/A,#N/A,FALSE,"DAOCM 2차 검토"}</definedName>
    <definedName name="입상관" localSheetId="1">#REF!</definedName>
    <definedName name="입상관" localSheetId="0">#REF!</definedName>
    <definedName name="입상관">#REF!</definedName>
    <definedName name="입상관1" localSheetId="1">#REF!</definedName>
    <definedName name="입상관1" localSheetId="0">#REF!</definedName>
    <definedName name="입상관1">#REF!</definedName>
    <definedName name="입상관철거" localSheetId="1">#REF!</definedName>
    <definedName name="입상관철거" localSheetId="0">#REF!</definedName>
    <definedName name="입상관철거">#REF!</definedName>
    <definedName name="입상관취부A" localSheetId="1">#REF!</definedName>
    <definedName name="입상관취부A" localSheetId="0">#REF!</definedName>
    <definedName name="입상관취부A">#REF!</definedName>
    <definedName name="입찰처">"Text 64"</definedName>
    <definedName name="ㅈ" localSheetId="1" hidden="1">{#N/A,#N/A,TRUE,"토적및재료집계";#N/A,#N/A,TRUE,"토적및재료집계";#N/A,#N/A,TRUE,"단위량"}</definedName>
    <definedName name="ㅈ" hidden="1">{#N/A,#N/A,TRUE,"토적및재료집계";#N/A,#N/A,TRUE,"토적및재료집계";#N/A,#N/A,TRUE,"단위량"}</definedName>
    <definedName name="ㅈㄱ" localSheetId="1" hidden="1">{"'5국공정'!$A$1:$E$128"}</definedName>
    <definedName name="ㅈㄱ" hidden="1">{"'5국공정'!$A$1:$E$128"}</definedName>
    <definedName name="ㅈㄷㄱㅈㄷㄱ" localSheetId="1" hidden="1">{"'5국공정'!$A$1:$E$128"}</definedName>
    <definedName name="ㅈㄷㄱㅈㄷㄱ" hidden="1">{"'5국공정'!$A$1:$E$128"}</definedName>
    <definedName name="ㅈㅅ" localSheetId="1" hidden="1">{"'5국공정'!$A$1:$E$128"}</definedName>
    <definedName name="ㅈㅅ" hidden="1">{"'5국공정'!$A$1:$E$128"}</definedName>
    <definedName name="ㅈㅈ" localSheetId="1">#REF!</definedName>
    <definedName name="ㅈㅈ" localSheetId="0">#REF!</definedName>
    <definedName name="ㅈㅈ">#REF!</definedName>
    <definedName name="ㅈㅈㅈ" localSheetId="1">#REF!</definedName>
    <definedName name="ㅈㅈㅈ" localSheetId="0">#REF!</definedName>
    <definedName name="ㅈㅈㅈ">#REF!</definedName>
    <definedName name="자1" localSheetId="1">[52]자재단가비교표!#REF!</definedName>
    <definedName name="자1" localSheetId="0">[52]자재단가비교표!#REF!</definedName>
    <definedName name="자1">[52]자재단가비교표!#REF!</definedName>
    <definedName name="자10" localSheetId="1">[52]자재단가비교표!#REF!</definedName>
    <definedName name="자10" localSheetId="0">[52]자재단가비교표!#REF!</definedName>
    <definedName name="자10">[52]자재단가비교표!#REF!</definedName>
    <definedName name="자11" localSheetId="1">[52]자재단가비교표!#REF!</definedName>
    <definedName name="자11" localSheetId="0">[52]자재단가비교표!#REF!</definedName>
    <definedName name="자11">[52]자재단가비교표!#REF!</definedName>
    <definedName name="자12" localSheetId="1">[52]자재단가비교표!#REF!</definedName>
    <definedName name="자12" localSheetId="0">[52]자재단가비교표!#REF!</definedName>
    <definedName name="자12">[52]자재단가비교표!#REF!</definedName>
    <definedName name="자13" localSheetId="1">[52]자재단가비교표!#REF!</definedName>
    <definedName name="자13" localSheetId="0">[52]자재단가비교표!#REF!</definedName>
    <definedName name="자13">[52]자재단가비교표!#REF!</definedName>
    <definedName name="자14" localSheetId="1">[52]자재단가비교표!#REF!</definedName>
    <definedName name="자14" localSheetId="0">[52]자재단가비교표!#REF!</definedName>
    <definedName name="자14">[52]자재단가비교표!#REF!</definedName>
    <definedName name="자15" localSheetId="1">[52]자재단가비교표!#REF!</definedName>
    <definedName name="자15" localSheetId="0">[52]자재단가비교표!#REF!</definedName>
    <definedName name="자15">[52]자재단가비교표!#REF!</definedName>
    <definedName name="자16" localSheetId="1">[52]자재단가비교표!#REF!</definedName>
    <definedName name="자16" localSheetId="0">[52]자재단가비교표!#REF!</definedName>
    <definedName name="자16">[52]자재단가비교표!#REF!</definedName>
    <definedName name="자17" localSheetId="1">[52]자재단가비교표!#REF!</definedName>
    <definedName name="자17" localSheetId="0">[52]자재단가비교표!#REF!</definedName>
    <definedName name="자17">[52]자재단가비교표!#REF!</definedName>
    <definedName name="자18" localSheetId="1">[52]자재단가비교표!#REF!</definedName>
    <definedName name="자18" localSheetId="0">[52]자재단가비교표!#REF!</definedName>
    <definedName name="자18">[52]자재단가비교표!#REF!</definedName>
    <definedName name="자19" localSheetId="1">[52]자재단가비교표!#REF!</definedName>
    <definedName name="자19" localSheetId="0">[52]자재단가비교표!#REF!</definedName>
    <definedName name="자19">[52]자재단가비교표!#REF!</definedName>
    <definedName name="자2" localSheetId="1">[52]자재단가비교표!#REF!</definedName>
    <definedName name="자2" localSheetId="0">[52]자재단가비교표!#REF!</definedName>
    <definedName name="자2">[52]자재단가비교표!#REF!</definedName>
    <definedName name="자20" localSheetId="1">[52]자재단가비교표!#REF!</definedName>
    <definedName name="자20" localSheetId="0">[52]자재단가비교표!#REF!</definedName>
    <definedName name="자20">[52]자재단가비교표!#REF!</definedName>
    <definedName name="자21" localSheetId="1">[52]자재단가비교표!#REF!</definedName>
    <definedName name="자21" localSheetId="0">[52]자재단가비교표!#REF!</definedName>
    <definedName name="자21">[52]자재단가비교표!#REF!</definedName>
    <definedName name="자22" localSheetId="1">[52]자재단가비교표!#REF!</definedName>
    <definedName name="자22" localSheetId="0">[52]자재단가비교표!#REF!</definedName>
    <definedName name="자22">[52]자재단가비교표!#REF!</definedName>
    <definedName name="자23" localSheetId="1">[52]자재단가비교표!#REF!</definedName>
    <definedName name="자23" localSheetId="0">[52]자재단가비교표!#REF!</definedName>
    <definedName name="자23">[52]자재단가비교표!#REF!</definedName>
    <definedName name="자24" localSheetId="1">[52]자재단가비교표!#REF!</definedName>
    <definedName name="자24" localSheetId="0">[52]자재단가비교표!#REF!</definedName>
    <definedName name="자24">[52]자재단가비교표!#REF!</definedName>
    <definedName name="자25" localSheetId="1">[52]자재단가비교표!#REF!</definedName>
    <definedName name="자25" localSheetId="0">[52]자재단가비교표!#REF!</definedName>
    <definedName name="자25">[52]자재단가비교표!#REF!</definedName>
    <definedName name="자26" localSheetId="1">[52]자재단가비교표!#REF!</definedName>
    <definedName name="자26" localSheetId="0">[52]자재단가비교표!#REF!</definedName>
    <definedName name="자26">[52]자재단가비교표!#REF!</definedName>
    <definedName name="자27" localSheetId="1">[52]자재단가비교표!#REF!</definedName>
    <definedName name="자27" localSheetId="0">[52]자재단가비교표!#REF!</definedName>
    <definedName name="자27">[52]자재단가비교표!#REF!</definedName>
    <definedName name="자28" localSheetId="1">[52]자재단가비교표!#REF!</definedName>
    <definedName name="자28" localSheetId="0">[52]자재단가비교표!#REF!</definedName>
    <definedName name="자28">[52]자재단가비교표!#REF!</definedName>
    <definedName name="자29" localSheetId="1">[52]자재단가비교표!#REF!</definedName>
    <definedName name="자29" localSheetId="0">[52]자재단가비교표!#REF!</definedName>
    <definedName name="자29">[52]자재단가비교표!#REF!</definedName>
    <definedName name="자3" localSheetId="1">[52]자재단가비교표!#REF!</definedName>
    <definedName name="자3" localSheetId="0">[52]자재단가비교표!#REF!</definedName>
    <definedName name="자3">[52]자재단가비교표!#REF!</definedName>
    <definedName name="자30" localSheetId="1">[52]자재단가비교표!#REF!</definedName>
    <definedName name="자30" localSheetId="0">[52]자재단가비교표!#REF!</definedName>
    <definedName name="자30">[52]자재단가비교표!#REF!</definedName>
    <definedName name="자31" localSheetId="1">[52]자재단가비교표!#REF!</definedName>
    <definedName name="자31" localSheetId="0">[52]자재단가비교표!#REF!</definedName>
    <definedName name="자31">[52]자재단가비교표!#REF!</definedName>
    <definedName name="자32" localSheetId="1">[52]자재단가비교표!#REF!</definedName>
    <definedName name="자32" localSheetId="0">[52]자재단가비교표!#REF!</definedName>
    <definedName name="자32">[52]자재단가비교표!#REF!</definedName>
    <definedName name="자33" localSheetId="1">[52]자재단가비교표!#REF!</definedName>
    <definedName name="자33" localSheetId="0">[52]자재단가비교표!#REF!</definedName>
    <definedName name="자33">[52]자재단가비교표!#REF!</definedName>
    <definedName name="자34" localSheetId="1">[52]자재단가비교표!#REF!</definedName>
    <definedName name="자34" localSheetId="0">[52]자재단가비교표!#REF!</definedName>
    <definedName name="자34">[52]자재단가비교표!#REF!</definedName>
    <definedName name="자35" localSheetId="1">[52]자재단가비교표!#REF!</definedName>
    <definedName name="자35" localSheetId="0">[52]자재단가비교표!#REF!</definedName>
    <definedName name="자35">[52]자재단가비교표!#REF!</definedName>
    <definedName name="자36" localSheetId="1">[52]자재단가비교표!#REF!</definedName>
    <definedName name="자36" localSheetId="0">[52]자재단가비교표!#REF!</definedName>
    <definedName name="자36">[52]자재단가비교표!#REF!</definedName>
    <definedName name="자37" localSheetId="1">[52]자재단가비교표!#REF!</definedName>
    <definedName name="자37" localSheetId="0">[52]자재단가비교표!#REF!</definedName>
    <definedName name="자37">[52]자재단가비교표!#REF!</definedName>
    <definedName name="자38" localSheetId="1">[52]자재단가비교표!#REF!</definedName>
    <definedName name="자38" localSheetId="0">[52]자재단가비교표!#REF!</definedName>
    <definedName name="자38">[52]자재단가비교표!#REF!</definedName>
    <definedName name="자39" localSheetId="1">[52]자재단가비교표!#REF!</definedName>
    <definedName name="자39" localSheetId="0">[52]자재단가비교표!#REF!</definedName>
    <definedName name="자39">[52]자재단가비교표!#REF!</definedName>
    <definedName name="자4" localSheetId="1">[52]자재단가비교표!#REF!</definedName>
    <definedName name="자4" localSheetId="0">[52]자재단가비교표!#REF!</definedName>
    <definedName name="자4">[52]자재단가비교표!#REF!</definedName>
    <definedName name="자40" localSheetId="1">[52]자재단가비교표!#REF!</definedName>
    <definedName name="자40" localSheetId="0">[52]자재단가비교표!#REF!</definedName>
    <definedName name="자40">[52]자재단가비교표!#REF!</definedName>
    <definedName name="자41" localSheetId="1">[52]자재단가비교표!#REF!</definedName>
    <definedName name="자41" localSheetId="0">[52]자재단가비교표!#REF!</definedName>
    <definedName name="자41">[52]자재단가비교표!#REF!</definedName>
    <definedName name="자42" localSheetId="1">[52]자재단가비교표!#REF!</definedName>
    <definedName name="자42" localSheetId="0">[52]자재단가비교표!#REF!</definedName>
    <definedName name="자42">[52]자재단가비교표!#REF!</definedName>
    <definedName name="자43" localSheetId="1">[52]자재단가비교표!#REF!</definedName>
    <definedName name="자43" localSheetId="0">[52]자재단가비교표!#REF!</definedName>
    <definedName name="자43">[52]자재단가비교표!#REF!</definedName>
    <definedName name="자44" localSheetId="1">[52]자재단가비교표!#REF!</definedName>
    <definedName name="자44" localSheetId="0">[52]자재단가비교표!#REF!</definedName>
    <definedName name="자44">[52]자재단가비교표!#REF!</definedName>
    <definedName name="자45" localSheetId="1">[52]자재단가비교표!#REF!</definedName>
    <definedName name="자45" localSheetId="0">[52]자재단가비교표!#REF!</definedName>
    <definedName name="자45">[52]자재단가비교표!#REF!</definedName>
    <definedName name="자46" localSheetId="1">[52]자재단가비교표!#REF!</definedName>
    <definedName name="자46" localSheetId="0">[52]자재단가비교표!#REF!</definedName>
    <definedName name="자46">[52]자재단가비교표!#REF!</definedName>
    <definedName name="자47" localSheetId="1">[52]자재단가비교표!#REF!</definedName>
    <definedName name="자47" localSheetId="0">[52]자재단가비교표!#REF!</definedName>
    <definedName name="자47">[52]자재단가비교표!#REF!</definedName>
    <definedName name="자48" localSheetId="1">[52]자재단가비교표!#REF!</definedName>
    <definedName name="자48" localSheetId="0">[52]자재단가비교표!#REF!</definedName>
    <definedName name="자48">[52]자재단가비교표!#REF!</definedName>
    <definedName name="자49" localSheetId="1">[52]자재단가비교표!#REF!</definedName>
    <definedName name="자49" localSheetId="0">[52]자재단가비교표!#REF!</definedName>
    <definedName name="자49">[52]자재단가비교표!#REF!</definedName>
    <definedName name="자5" localSheetId="1">[52]자재단가비교표!#REF!</definedName>
    <definedName name="자5" localSheetId="0">[52]자재단가비교표!#REF!</definedName>
    <definedName name="자5">[52]자재단가비교표!#REF!</definedName>
    <definedName name="자50" localSheetId="1">[52]자재단가비교표!#REF!</definedName>
    <definedName name="자50" localSheetId="0">[52]자재단가비교표!#REF!</definedName>
    <definedName name="자50">[52]자재단가비교표!#REF!</definedName>
    <definedName name="자51" localSheetId="1">[52]자재단가비교표!#REF!</definedName>
    <definedName name="자51" localSheetId="0">[52]자재단가비교표!#REF!</definedName>
    <definedName name="자51">[52]자재단가비교표!#REF!</definedName>
    <definedName name="자52" localSheetId="1">[52]자재단가비교표!#REF!</definedName>
    <definedName name="자52" localSheetId="0">[52]자재단가비교표!#REF!</definedName>
    <definedName name="자52">[52]자재단가비교표!#REF!</definedName>
    <definedName name="자53" localSheetId="1">[52]자재단가비교표!#REF!</definedName>
    <definedName name="자53" localSheetId="0">[52]자재단가비교표!#REF!</definedName>
    <definedName name="자53">[52]자재단가비교표!#REF!</definedName>
    <definedName name="자54" localSheetId="1">[52]자재단가비교표!#REF!</definedName>
    <definedName name="자54" localSheetId="0">[52]자재단가비교표!#REF!</definedName>
    <definedName name="자54">[52]자재단가비교표!#REF!</definedName>
    <definedName name="자55" localSheetId="1">[52]자재단가비교표!#REF!</definedName>
    <definedName name="자55" localSheetId="0">[52]자재단가비교표!#REF!</definedName>
    <definedName name="자55">[52]자재단가비교표!#REF!</definedName>
    <definedName name="자56" localSheetId="1">[52]자재단가비교표!#REF!</definedName>
    <definedName name="자56" localSheetId="0">[52]자재단가비교표!#REF!</definedName>
    <definedName name="자56">[52]자재단가비교표!#REF!</definedName>
    <definedName name="자57" localSheetId="1">[52]자재단가비교표!#REF!</definedName>
    <definedName name="자57" localSheetId="0">[52]자재단가비교표!#REF!</definedName>
    <definedName name="자57">[52]자재단가비교표!#REF!</definedName>
    <definedName name="자58" localSheetId="1">[52]자재단가비교표!#REF!</definedName>
    <definedName name="자58" localSheetId="0">[52]자재단가비교표!#REF!</definedName>
    <definedName name="자58">[52]자재단가비교표!#REF!</definedName>
    <definedName name="자59" localSheetId="1">[52]자재단가비교표!#REF!</definedName>
    <definedName name="자59" localSheetId="0">[52]자재단가비교표!#REF!</definedName>
    <definedName name="자59">[52]자재단가비교표!#REF!</definedName>
    <definedName name="자6" localSheetId="1">[52]자재단가비교표!#REF!</definedName>
    <definedName name="자6" localSheetId="0">[52]자재단가비교표!#REF!</definedName>
    <definedName name="자6">[52]자재단가비교표!#REF!</definedName>
    <definedName name="자60" localSheetId="1">[52]자재단가비교표!#REF!</definedName>
    <definedName name="자60" localSheetId="0">[52]자재단가비교표!#REF!</definedName>
    <definedName name="자60">[52]자재단가비교표!#REF!</definedName>
    <definedName name="자61" localSheetId="1">[52]자재단가비교표!#REF!</definedName>
    <definedName name="자61" localSheetId="0">[52]자재단가비교표!#REF!</definedName>
    <definedName name="자61">[52]자재단가비교표!#REF!</definedName>
    <definedName name="자62" localSheetId="1">[52]자재단가비교표!#REF!</definedName>
    <definedName name="자62" localSheetId="0">[52]자재단가비교표!#REF!</definedName>
    <definedName name="자62">[52]자재단가비교표!#REF!</definedName>
    <definedName name="자63" localSheetId="1">[52]자재단가비교표!#REF!</definedName>
    <definedName name="자63" localSheetId="0">[52]자재단가비교표!#REF!</definedName>
    <definedName name="자63">[52]자재단가비교표!#REF!</definedName>
    <definedName name="자64" localSheetId="1">[52]자재단가비교표!#REF!</definedName>
    <definedName name="자64" localSheetId="0">[52]자재단가비교표!#REF!</definedName>
    <definedName name="자64">[52]자재단가비교표!#REF!</definedName>
    <definedName name="자65" localSheetId="1">[52]자재단가비교표!#REF!</definedName>
    <definedName name="자65" localSheetId="0">[52]자재단가비교표!#REF!</definedName>
    <definedName name="자65">[52]자재단가비교표!#REF!</definedName>
    <definedName name="자66" localSheetId="1">[52]자재단가비교표!#REF!</definedName>
    <definedName name="자66" localSheetId="0">[52]자재단가비교표!#REF!</definedName>
    <definedName name="자66">[52]자재단가비교표!#REF!</definedName>
    <definedName name="자67" localSheetId="1">[52]자재단가비교표!#REF!</definedName>
    <definedName name="자67" localSheetId="0">[52]자재단가비교표!#REF!</definedName>
    <definedName name="자67">[52]자재단가비교표!#REF!</definedName>
    <definedName name="자68" localSheetId="1">[52]자재단가비교표!#REF!</definedName>
    <definedName name="자68" localSheetId="0">[52]자재단가비교표!#REF!</definedName>
    <definedName name="자68">[52]자재단가비교표!#REF!</definedName>
    <definedName name="자69" localSheetId="1">[52]자재단가비교표!#REF!</definedName>
    <definedName name="자69" localSheetId="0">[52]자재단가비교표!#REF!</definedName>
    <definedName name="자69">[52]자재단가비교표!#REF!</definedName>
    <definedName name="자7" localSheetId="1">[52]자재단가비교표!#REF!</definedName>
    <definedName name="자7" localSheetId="0">[52]자재단가비교표!#REF!</definedName>
    <definedName name="자7">[52]자재단가비교표!#REF!</definedName>
    <definedName name="자70" localSheetId="1">[52]자재단가비교표!#REF!</definedName>
    <definedName name="자70" localSheetId="0">[52]자재단가비교표!#REF!</definedName>
    <definedName name="자70">[52]자재단가비교표!#REF!</definedName>
    <definedName name="자71" localSheetId="1">[52]자재단가비교표!#REF!</definedName>
    <definedName name="자71" localSheetId="0">[52]자재단가비교표!#REF!</definedName>
    <definedName name="자71">[52]자재단가비교표!#REF!</definedName>
    <definedName name="자72" localSheetId="1">[52]자재단가비교표!#REF!</definedName>
    <definedName name="자72" localSheetId="0">[52]자재단가비교표!#REF!</definedName>
    <definedName name="자72">[52]자재단가비교표!#REF!</definedName>
    <definedName name="자73" localSheetId="1">[52]자재단가비교표!#REF!</definedName>
    <definedName name="자73" localSheetId="0">[52]자재단가비교표!#REF!</definedName>
    <definedName name="자73">[52]자재단가비교표!#REF!</definedName>
    <definedName name="자74" localSheetId="1">[52]자재단가비교표!#REF!</definedName>
    <definedName name="자74" localSheetId="0">[52]자재단가비교표!#REF!</definedName>
    <definedName name="자74">[52]자재단가비교표!#REF!</definedName>
    <definedName name="자75" localSheetId="1">[52]자재단가비교표!#REF!</definedName>
    <definedName name="자75" localSheetId="0">[52]자재단가비교표!#REF!</definedName>
    <definedName name="자75">[52]자재단가비교표!#REF!</definedName>
    <definedName name="자76" localSheetId="1">[52]자재단가비교표!#REF!</definedName>
    <definedName name="자76" localSheetId="0">[52]자재단가비교표!#REF!</definedName>
    <definedName name="자76">[52]자재단가비교표!#REF!</definedName>
    <definedName name="자77" localSheetId="1">[52]자재단가비교표!#REF!</definedName>
    <definedName name="자77" localSheetId="0">[52]자재단가비교표!#REF!</definedName>
    <definedName name="자77">[52]자재단가비교표!#REF!</definedName>
    <definedName name="자78" localSheetId="1">[52]자재단가비교표!#REF!</definedName>
    <definedName name="자78" localSheetId="0">[52]자재단가비교표!#REF!</definedName>
    <definedName name="자78">[52]자재단가비교표!#REF!</definedName>
    <definedName name="자79" localSheetId="1">[52]자재단가비교표!#REF!</definedName>
    <definedName name="자79" localSheetId="0">[52]자재단가비교표!#REF!</definedName>
    <definedName name="자79">[52]자재단가비교표!#REF!</definedName>
    <definedName name="자8" localSheetId="1">[52]자재단가비교표!#REF!</definedName>
    <definedName name="자8" localSheetId="0">[52]자재단가비교표!#REF!</definedName>
    <definedName name="자8">[52]자재단가비교표!#REF!</definedName>
    <definedName name="자80" localSheetId="1">[52]자재단가비교표!#REF!</definedName>
    <definedName name="자80" localSheetId="0">[52]자재단가비교표!#REF!</definedName>
    <definedName name="자80">[52]자재단가비교표!#REF!</definedName>
    <definedName name="자81" localSheetId="1">[52]자재단가비교표!#REF!</definedName>
    <definedName name="자81" localSheetId="0">[52]자재단가비교표!#REF!</definedName>
    <definedName name="자81">[52]자재단가비교표!#REF!</definedName>
    <definedName name="자9" localSheetId="1">[52]자재단가비교표!#REF!</definedName>
    <definedName name="자9" localSheetId="0">[52]자재단가비교표!#REF!</definedName>
    <definedName name="자9">[52]자재단가비교표!#REF!</definedName>
    <definedName name="자금구분" localSheetId="1">#REF!</definedName>
    <definedName name="자금구분" localSheetId="0">#REF!</definedName>
    <definedName name="자금구분">#REF!</definedName>
    <definedName name="자동" localSheetId="1" hidden="1">{#N/A,#N/A,FALSE,"전력간선"}</definedName>
    <definedName name="자동" hidden="1">{#N/A,#N/A,FALSE,"전력간선"}</definedName>
    <definedName name="자동안내방송설비" localSheetId="1">#REF!</definedName>
    <definedName name="자동안내방송설비" localSheetId="0">#REF!</definedName>
    <definedName name="자동안내방송설비">#REF!</definedName>
    <definedName name="자동전화기신설" localSheetId="1">#REF!</definedName>
    <definedName name="자동전화기신설" localSheetId="0">#REF!</definedName>
    <definedName name="자동전화기신설">#REF!</definedName>
    <definedName name="자동전화기이설" localSheetId="1">#REF!</definedName>
    <definedName name="자동전화기이설" localSheetId="0">#REF!</definedName>
    <definedName name="자동전화기이설">#REF!</definedName>
    <definedName name="자동전화기철거" localSheetId="1">#REF!</definedName>
    <definedName name="자동전화기철거" localSheetId="0">#REF!</definedName>
    <definedName name="자동전화기철거">#REF!</definedName>
    <definedName name="자동화재탐지설비" localSheetId="1">#REF!</definedName>
    <definedName name="자동화재탐지설비" localSheetId="0">#REF!</definedName>
    <definedName name="자동화재탐지설비">#REF!</definedName>
    <definedName name="자석전화기" localSheetId="1">'2018년 인건비(생활관)'!자석전화기</definedName>
    <definedName name="자석전화기">[0]!자석전화기</definedName>
    <definedName name="자석전화기1" localSheetId="1">'2018년 인건비(생활관)'!자석전화기1</definedName>
    <definedName name="자석전화기1">[0]!자석전화기1</definedName>
    <definedName name="자식전화기" localSheetId="1">'2018년 인건비(생활관)'!자식전화기</definedName>
    <definedName name="자식전화기">[0]!자식전화기</definedName>
    <definedName name="자자자자" localSheetId="1" hidden="1">#REF!</definedName>
    <definedName name="자자자자" localSheetId="0" hidden="1">#REF!</definedName>
    <definedName name="자자자자" hidden="1">#REF!</definedName>
    <definedName name="자재" localSheetId="1">#REF!</definedName>
    <definedName name="자재" localSheetId="0">#REF!</definedName>
    <definedName name="자재">#REF!</definedName>
    <definedName name="자재0" localSheetId="1">#REF!</definedName>
    <definedName name="자재0" localSheetId="0">#REF!</definedName>
    <definedName name="자재0">#REF!</definedName>
    <definedName name="자재1" localSheetId="1">#REF!</definedName>
    <definedName name="자재1" localSheetId="0">#REF!</definedName>
    <definedName name="자재1">#REF!</definedName>
    <definedName name="자재단가">[53]단가비교!$B$4:$L$109</definedName>
    <definedName name="자재단가근거" localSheetId="1" hidden="1">#REF!</definedName>
    <definedName name="자재단가근거" localSheetId="0" hidden="1">#REF!</definedName>
    <definedName name="자재단가근거" hidden="1">#REF!</definedName>
    <definedName name="자재단가표" localSheetId="1">#REF!</definedName>
    <definedName name="자재단가표" localSheetId="0">#REF!</definedName>
    <definedName name="자재단가표">#REF!</definedName>
    <definedName name="자재비1" localSheetId="1">#REF!</definedName>
    <definedName name="자재비1" localSheetId="0">#REF!</definedName>
    <definedName name="자재비1">#REF!</definedName>
    <definedName name="자재합계" localSheetId="1">#REF!</definedName>
    <definedName name="자재합계" localSheetId="0">#REF!</definedName>
    <definedName name="자재합계">#REF!</definedName>
    <definedName name="작성일" localSheetId="1">#REF!</definedName>
    <definedName name="작성일" localSheetId="0">#REF!</definedName>
    <definedName name="작성일">#REF!</definedName>
    <definedName name="작업부산물변경" localSheetId="1">#REF!</definedName>
    <definedName name="작업부산물변경" localSheetId="0">#REF!</definedName>
    <definedName name="작업부산물변경">#REF!</definedName>
    <definedName name="잔토처리손료" localSheetId="1">#REF!</definedName>
    <definedName name="잔토처리손료" localSheetId="0">#REF!</definedName>
    <definedName name="잔토처리손료">#REF!</definedName>
    <definedName name="잔토처리재료" localSheetId="1">#REF!</definedName>
    <definedName name="잔토처리재료" localSheetId="0">#REF!</definedName>
    <definedName name="잔토처리재료">#REF!</definedName>
    <definedName name="잠수부" localSheetId="1">#REF!</definedName>
    <definedName name="잠수부" localSheetId="0">#REF!</definedName>
    <definedName name="잠수부">#REF!</definedName>
    <definedName name="잠실" localSheetId="1">'2018년 인건비(생활관)'!잠실</definedName>
    <definedName name="잠실">[0]!잠실</definedName>
    <definedName name="잡석깔기" localSheetId="1">#REF!</definedName>
    <definedName name="잡석깔기" localSheetId="0">#REF!</definedName>
    <definedName name="잡석깔기">#REF!</definedName>
    <definedName name="잡자재" localSheetId="1">#REF!</definedName>
    <definedName name="잡자재" localSheetId="0">#REF!</definedName>
    <definedName name="잡자재">#REF!</definedName>
    <definedName name="잡자재변경" localSheetId="1">#REF!</definedName>
    <definedName name="잡자재변경" localSheetId="0">#REF!</definedName>
    <definedName name="잡자재변경">#REF!</definedName>
    <definedName name="잡재료종단접속" localSheetId="1">#REF!</definedName>
    <definedName name="잡재료종단접속" localSheetId="0">#REF!</definedName>
    <definedName name="잡재료종단접속">#REF!</definedName>
    <definedName name="잡재료중간접속" localSheetId="1">#REF!</definedName>
    <definedName name="잡재료중간접속" localSheetId="0">#REF!</definedName>
    <definedName name="잡재료중간접속">#REF!</definedName>
    <definedName name="잡재료케이블포설" localSheetId="1">#REF!</definedName>
    <definedName name="잡재료케이블포설" localSheetId="0">#REF!</definedName>
    <definedName name="잡재료케이블포설">#REF!</definedName>
    <definedName name="잡철물설치품" localSheetId="1">#REF!</definedName>
    <definedName name="잡철물설치품" localSheetId="0">#REF!</definedName>
    <definedName name="잡철물설치품">#REF!</definedName>
    <definedName name="장비내역" localSheetId="1" hidden="1">#REF!</definedName>
    <definedName name="장비내역" localSheetId="0" hidden="1">#REF!</definedName>
    <definedName name="장비내역" hidden="1">#REF!</definedName>
    <definedName name="재노경" localSheetId="1">#REF!</definedName>
    <definedName name="재노경" localSheetId="0">#REF!</definedName>
    <definedName name="재노경">#REF!</definedName>
    <definedName name="재도급" localSheetId="1">#REF!</definedName>
    <definedName name="재도급" localSheetId="0">#REF!</definedName>
    <definedName name="재도급">#REF!</definedName>
    <definedName name="재료" localSheetId="1">#REF!</definedName>
    <definedName name="재료" localSheetId="0">#REF!</definedName>
    <definedName name="재료">#REF!</definedName>
    <definedName name="재료." localSheetId="1">#REF!</definedName>
    <definedName name="재료." localSheetId="0">#REF!</definedName>
    <definedName name="재료.">#REF!</definedName>
    <definedName name="재료1" localSheetId="1">#REF!</definedName>
    <definedName name="재료1" localSheetId="0">#REF!</definedName>
    <definedName name="재료1">#REF!</definedName>
    <definedName name="재료2" localSheetId="1">#REF!</definedName>
    <definedName name="재료2" localSheetId="0">#REF!</definedName>
    <definedName name="재료2">#REF!</definedName>
    <definedName name="재료바계" localSheetId="1">#REF!</definedName>
    <definedName name="재료바계" localSheetId="0">#REF!</definedName>
    <definedName name="재료바계">#REF!</definedName>
    <definedName name="재료비" localSheetId="1">#REF!</definedName>
    <definedName name="재료비" localSheetId="0">#REF!</definedName>
    <definedName name="재료비">#REF!</definedName>
    <definedName name="재료비_1" localSheetId="1">#REF!</definedName>
    <definedName name="재료비_1" localSheetId="0">#REF!</definedName>
    <definedName name="재료비_1">#REF!</definedName>
    <definedName name="재료비_2" localSheetId="1">#REF!</definedName>
    <definedName name="재료비_2" localSheetId="0">#REF!</definedName>
    <definedName name="재료비_2">#REF!</definedName>
    <definedName name="재료비1" localSheetId="1">#REF!</definedName>
    <definedName name="재료비1" localSheetId="0">#REF!</definedName>
    <definedName name="재료비1">#REF!</definedName>
    <definedName name="재료비2" localSheetId="1">#REF!</definedName>
    <definedName name="재료비2" localSheetId="0">#REF!</definedName>
    <definedName name="재료비2">#REF!</definedName>
    <definedName name="재료비3" localSheetId="1">#REF!</definedName>
    <definedName name="재료비3" localSheetId="0">#REF!</definedName>
    <definedName name="재료비3">#REF!</definedName>
    <definedName name="재료비4" localSheetId="1">#REF!</definedName>
    <definedName name="재료비4" localSheetId="0">#REF!</definedName>
    <definedName name="재료비4">#REF!</definedName>
    <definedName name="재료비5" localSheetId="1">#REF!</definedName>
    <definedName name="재료비5" localSheetId="0">#REF!</definedName>
    <definedName name="재료비5">#REF!</definedName>
    <definedName name="재료비계" localSheetId="1">#REF!</definedName>
    <definedName name="재료비계" localSheetId="0">#REF!</definedName>
    <definedName name="재료비계">#REF!</definedName>
    <definedName name="재료비합" localSheetId="1">#REF!</definedName>
    <definedName name="재료비합" localSheetId="0">#REF!</definedName>
    <definedName name="재료비합">#REF!</definedName>
    <definedName name="재료비합계" localSheetId="1">#REF!</definedName>
    <definedName name="재료비합계" localSheetId="0">#REF!</definedName>
    <definedName name="재료비합계">#REF!</definedName>
    <definedName name="재료집계3" localSheetId="1">#REF!</definedName>
    <definedName name="재료집계3" localSheetId="0">#REF!</definedName>
    <definedName name="재료집계3">#REF!</definedName>
    <definedName name="재석표시기신설" localSheetId="1">#REF!</definedName>
    <definedName name="재석표시기신설" localSheetId="0">#REF!</definedName>
    <definedName name="재석표시기신설">#REF!</definedName>
    <definedName name="재석표시기이설" localSheetId="1">#REF!</definedName>
    <definedName name="재석표시기이설" localSheetId="0">#REF!</definedName>
    <definedName name="재석표시기이설">#REF!</definedName>
    <definedName name="재석표시기철거" localSheetId="1">#REF!</definedName>
    <definedName name="재석표시기철거" localSheetId="0">#REF!</definedName>
    <definedName name="재석표시기철거">#REF!</definedName>
    <definedName name="재회사" localSheetId="1">#REF!</definedName>
    <definedName name="재회사" localSheetId="0">#REF!</definedName>
    <definedName name="재회사">#REF!</definedName>
    <definedName name="저압" localSheetId="1">#REF!</definedName>
    <definedName name="저압" localSheetId="0">#REF!</definedName>
    <definedName name="저압">#REF!</definedName>
    <definedName name="저압케이블공" localSheetId="1">#REF!</definedName>
    <definedName name="저압케이블공" localSheetId="0">#REF!</definedName>
    <definedName name="저압케이블공">#REF!</definedName>
    <definedName name="저압케이블전공" localSheetId="1">#REF!</definedName>
    <definedName name="저압케이블전공" localSheetId="0">#REF!</definedName>
    <definedName name="저압케이블전공">#REF!</definedName>
    <definedName name="적상하시간" localSheetId="1">#REF!</definedName>
    <definedName name="적상하시간" localSheetId="0">#REF!</definedName>
    <definedName name="적상하시간">#REF!</definedName>
    <definedName name="적용도급공사비" localSheetId="1">#REF!</definedName>
    <definedName name="적용도급공사비" localSheetId="0">#REF!</definedName>
    <definedName name="적용도급공사비">#REF!</definedName>
    <definedName name="적용이윤" localSheetId="1">#REF!</definedName>
    <definedName name="적용이윤" localSheetId="0">#REF!</definedName>
    <definedName name="적용이윤">#REF!</definedName>
    <definedName name="적용총공사비" localSheetId="1">#REF!</definedName>
    <definedName name="적용총공사비" localSheetId="0">#REF!</definedName>
    <definedName name="적용총공사비">#REF!</definedName>
    <definedName name="적재속도" localSheetId="1">#REF!</definedName>
    <definedName name="적재속도" localSheetId="0">#REF!</definedName>
    <definedName name="적재속도">#REF!</definedName>
    <definedName name="전관급수가압" localSheetId="1">#REF!^3/VLOOKUP(#REF!,[0]!인버터효율표,2)</definedName>
    <definedName name="전관급수가압" localSheetId="0">#REF!^3/VLOOKUP(#REF!,[0]!인버터효율표,2)</definedName>
    <definedName name="전관급수가압">#REF!^3/VLOOKUP(#REF!,인버터효율표,2)</definedName>
    <definedName name="전기공사1급" localSheetId="1">#REF!</definedName>
    <definedName name="전기공사1급" localSheetId="0">#REF!</definedName>
    <definedName name="전기공사1급">#REF!</definedName>
    <definedName name="전기공사2급" localSheetId="1">#REF!</definedName>
    <definedName name="전기공사2급" localSheetId="0">#REF!</definedName>
    <definedName name="전기공사2급">#REF!</definedName>
    <definedName name="전기공사기사1급" localSheetId="1">#REF!</definedName>
    <definedName name="전기공사기사1급" localSheetId="0">#REF!</definedName>
    <definedName name="전기공사기사1급">#REF!</definedName>
    <definedName name="전기공사기사2급" localSheetId="1">#REF!</definedName>
    <definedName name="전기공사기사2급" localSheetId="0">#REF!</definedName>
    <definedName name="전기공사기사2급">#REF!</definedName>
    <definedName name="전기요금" localSheetId="1">#REF!</definedName>
    <definedName name="전기요금" localSheetId="0">#REF!</definedName>
    <definedName name="전기요금">#REF!</definedName>
    <definedName name="전기집계" localSheetId="1">#REF!</definedName>
    <definedName name="전기집계" localSheetId="0">#REF!</definedName>
    <definedName name="전기집계">#REF!</definedName>
    <definedName name="전기집계표" localSheetId="1">#REF!</definedName>
    <definedName name="전기집계표" localSheetId="0">#REF!</definedName>
    <definedName name="전기집계표">#REF!</definedName>
    <definedName name="전등신설" localSheetId="1">#REF!</definedName>
    <definedName name="전등신설" localSheetId="0">#REF!</definedName>
    <definedName name="전등신설">#REF!</definedName>
    <definedName name="전력구번화" localSheetId="1">#REF!</definedName>
    <definedName name="전력구번화" localSheetId="0">#REF!</definedName>
    <definedName name="전력구번화">#REF!</definedName>
    <definedName name="전력단가">84</definedName>
    <definedName name="전력삽입기" localSheetId="1">#REF!</definedName>
    <definedName name="전력삽입기" localSheetId="0">#REF!</definedName>
    <definedName name="전력삽입기">#REF!</definedName>
    <definedName name="전력케이블운반비" localSheetId="1">#REF!</definedName>
    <definedName name="전력케이블운반비" localSheetId="0">#REF!</definedName>
    <definedName name="전력케이블운반비">#REF!</definedName>
    <definedName name="전력케이블철거" localSheetId="1">#REF!</definedName>
    <definedName name="전력케이블철거" localSheetId="0">#REF!</definedName>
    <definedName name="전력케이블철거">#REF!</definedName>
    <definedName name="전선공드럼해체" localSheetId="1">#REF!</definedName>
    <definedName name="전선공드럼해체" localSheetId="0">#REF!</definedName>
    <definedName name="전선공드럼해체">#REF!</definedName>
    <definedName name="전선관200" localSheetId="1">#REF!</definedName>
    <definedName name="전선관200" localSheetId="0">#REF!</definedName>
    <definedName name="전선관200">#REF!</definedName>
    <definedName name="전선관75" localSheetId="1">#REF!</definedName>
    <definedName name="전선관75" localSheetId="0">#REF!</definedName>
    <definedName name="전선관75">#REF!</definedName>
    <definedName name="전선관부속품비">[51]요율!$B$2</definedName>
    <definedName name="전송155" localSheetId="1">#REF!</definedName>
    <definedName name="전송155" localSheetId="0">#REF!</definedName>
    <definedName name="전송155">#REF!</definedName>
    <definedName name="전송45" localSheetId="1">#REF!</definedName>
    <definedName name="전송45" localSheetId="0">#REF!</definedName>
    <definedName name="전송45">#REF!</definedName>
    <definedName name="전송4E1" localSheetId="1">#REF!</definedName>
    <definedName name="전송4E1" localSheetId="0">#REF!</definedName>
    <definedName name="전송4E1">#REF!</definedName>
    <definedName name="전원" localSheetId="1">#REF!</definedName>
    <definedName name="전원" localSheetId="0">#REF!</definedName>
    <definedName name="전원">#REF!</definedName>
    <definedName name="전원분배반" localSheetId="1">#REF!</definedName>
    <definedName name="전원분배반" localSheetId="0">#REF!</definedName>
    <definedName name="전원분배반">#REF!</definedName>
    <definedName name="전원선A" localSheetId="1">#REF!</definedName>
    <definedName name="전원선A" localSheetId="0">#REF!</definedName>
    <definedName name="전원선A">#REF!</definedName>
    <definedName name="전원선시설1" localSheetId="1">#REF!</definedName>
    <definedName name="전원선시설1" localSheetId="0">#REF!</definedName>
    <definedName name="전원선시설1">#REF!</definedName>
    <definedName name="전원선시설A" localSheetId="1">#REF!</definedName>
    <definedName name="전원선시설A" localSheetId="0">#REF!</definedName>
    <definedName name="전원선시설A">#REF!</definedName>
    <definedName name="전원선포설" localSheetId="1">#REF!</definedName>
    <definedName name="전원선포설" localSheetId="0">#REF!</definedName>
    <definedName name="전원선포설">#REF!</definedName>
    <definedName name="전원선포설1" localSheetId="1">#REF!</definedName>
    <definedName name="전원선포설1" localSheetId="0">#REF!</definedName>
    <definedName name="전원선포설1">#REF!</definedName>
    <definedName name="전원포설" localSheetId="1">#REF!</definedName>
    <definedName name="전원포설" localSheetId="0">#REF!</definedName>
    <definedName name="전원포설">#REF!</definedName>
    <definedName name="전자시계신설" localSheetId="1">#REF!</definedName>
    <definedName name="전자시계신설" localSheetId="0">#REF!</definedName>
    <definedName name="전자시계신설">#REF!</definedName>
    <definedName name="전자시계이설" localSheetId="1">#REF!</definedName>
    <definedName name="전자시계이설" localSheetId="0">#REF!</definedName>
    <definedName name="전자시계이설">#REF!</definedName>
    <definedName name="전자시계철거" localSheetId="1">#REF!</definedName>
    <definedName name="전자시계철거" localSheetId="0">#REF!</definedName>
    <definedName name="전자시계철거">#REF!</definedName>
    <definedName name="전주1" localSheetId="1">#REF!</definedName>
    <definedName name="전주1" localSheetId="0">#REF!</definedName>
    <definedName name="전주1">#REF!</definedName>
    <definedName name="전주2" localSheetId="1">#REF!</definedName>
    <definedName name="전주2" localSheetId="0">#REF!</definedName>
    <definedName name="전주2">#REF!</definedName>
    <definedName name="전주건주" localSheetId="1">#REF!</definedName>
    <definedName name="전주건주" localSheetId="0">#REF!</definedName>
    <definedName name="전주건주">#REF!</definedName>
    <definedName name="전주기계시공8" localSheetId="1">#REF!</definedName>
    <definedName name="전주기계시공8" localSheetId="0">#REF!</definedName>
    <definedName name="전주기계시공8">#REF!</definedName>
    <definedName name="전주설치" localSheetId="1">#REF!</definedName>
    <definedName name="전주설치" localSheetId="0">#REF!</definedName>
    <definedName name="전주설치">#REF!</definedName>
    <definedName name="전주인력시공8" localSheetId="1">#REF!</definedName>
    <definedName name="전주인력시공8" localSheetId="0">#REF!</definedName>
    <definedName name="전주인력시공8">#REF!</definedName>
    <definedName name="전체제조총괄표" localSheetId="1" hidden="1">{"'건축내역'!$A$1:$L$413"}</definedName>
    <definedName name="전체제조총괄표" hidden="1">{"'건축내역'!$A$1:$L$413"}</definedName>
    <definedName name="전화및TV공시청설비" localSheetId="1">#REF!</definedName>
    <definedName name="전화및TV공시청설비" localSheetId="0">#REF!</definedName>
    <definedName name="전화및TV공시청설비">#REF!</definedName>
    <definedName name="절단공" localSheetId="1">#REF!</definedName>
    <definedName name="절단공" localSheetId="0">#REF!</definedName>
    <definedName name="절단공">#REF!</definedName>
    <definedName name="절연내력" localSheetId="1">#REF!</definedName>
    <definedName name="절연내력" localSheetId="0">#REF!</definedName>
    <definedName name="절연내력">#REF!</definedName>
    <definedName name="절연번" localSheetId="1">#REF!</definedName>
    <definedName name="절연번" localSheetId="0">#REF!</definedName>
    <definedName name="절연번">#REF!</definedName>
    <definedName name="절연보" localSheetId="1">#REF!</definedName>
    <definedName name="절연보" localSheetId="0">#REF!</definedName>
    <definedName name="절연보">#REF!</definedName>
    <definedName name="절연비닐" localSheetId="1">#REF!</definedName>
    <definedName name="절연비닐" localSheetId="0">#REF!</definedName>
    <definedName name="절연비닐">#REF!</definedName>
    <definedName name="절연비닐A" localSheetId="1">#REF!</definedName>
    <definedName name="절연비닐A" localSheetId="0">#REF!</definedName>
    <definedName name="절연비닐A">#REF!</definedName>
    <definedName name="절연접속품" localSheetId="1">#REF!</definedName>
    <definedName name="절연접속품" localSheetId="0">#REF!</definedName>
    <definedName name="절연접속품">#REF!</definedName>
    <definedName name="절연통" localSheetId="1">#REF!</definedName>
    <definedName name="절연통" localSheetId="0">#REF!</definedName>
    <definedName name="절연통">#REF!</definedName>
    <definedName name="절연할증제외품" localSheetId="1">#REF!</definedName>
    <definedName name="절연할증제외품" localSheetId="0">#REF!</definedName>
    <definedName name="절연할증제외품">#REF!</definedName>
    <definedName name="점퍼1" localSheetId="1">#REF!</definedName>
    <definedName name="점퍼1" localSheetId="0">#REF!</definedName>
    <definedName name="점퍼1">#REF!</definedName>
    <definedName name="점퍼2" localSheetId="1">#REF!</definedName>
    <definedName name="점퍼2" localSheetId="0">#REF!</definedName>
    <definedName name="점퍼2">#REF!</definedName>
    <definedName name="점퍼3" localSheetId="1">#REF!</definedName>
    <definedName name="점퍼3" localSheetId="0">#REF!</definedName>
    <definedName name="점퍼3">#REF!</definedName>
    <definedName name="점퍼A" localSheetId="1">#REF!</definedName>
    <definedName name="점퍼A" localSheetId="0">#REF!</definedName>
    <definedName name="점퍼A">#REF!</definedName>
    <definedName name="점퍼B" localSheetId="1">#REF!</definedName>
    <definedName name="점퍼B" localSheetId="0">#REF!</definedName>
    <definedName name="점퍼B">#REF!</definedName>
    <definedName name="점퍼C" localSheetId="1">#REF!</definedName>
    <definedName name="점퍼C" localSheetId="0">#REF!</definedName>
    <definedName name="점퍼C">#REF!</definedName>
    <definedName name="점퍼코드" localSheetId="1">#REF!</definedName>
    <definedName name="점퍼코드" localSheetId="0">#REF!</definedName>
    <definedName name="점퍼코드">#REF!</definedName>
    <definedName name="접강남" localSheetId="1">#REF!</definedName>
    <definedName name="접강남" localSheetId="0">#REF!</definedName>
    <definedName name="접강남">#REF!</definedName>
    <definedName name="접광교" localSheetId="1">#REF!</definedName>
    <definedName name="접광교" localSheetId="0">#REF!</definedName>
    <definedName name="접광교">#REF!</definedName>
    <definedName name="접광주" localSheetId="1">#REF!</definedName>
    <definedName name="접광주" localSheetId="0">#REF!</definedName>
    <definedName name="접광주">#REF!</definedName>
    <definedName name="접대구" localSheetId="1">#REF!</definedName>
    <definedName name="접대구" localSheetId="0">#REF!</definedName>
    <definedName name="접대구">#REF!</definedName>
    <definedName name="접대전" localSheetId="1">#REF!</definedName>
    <definedName name="접대전" localSheetId="0">#REF!</definedName>
    <definedName name="접대전">#REF!</definedName>
    <definedName name="접동교" localSheetId="1">#REF!</definedName>
    <definedName name="접동교" localSheetId="0">#REF!</definedName>
    <definedName name="접동교">#REF!</definedName>
    <definedName name="접르네상스" localSheetId="1">#REF!</definedName>
    <definedName name="접르네상스" localSheetId="0">#REF!</definedName>
    <definedName name="접르네상스">#REF!</definedName>
    <definedName name="접발산" localSheetId="1">#REF!</definedName>
    <definedName name="접발산" localSheetId="0">#REF!</definedName>
    <definedName name="접발산">#REF!</definedName>
    <definedName name="접방배" localSheetId="1">#REF!</definedName>
    <definedName name="접방배" localSheetId="0">#REF!</definedName>
    <definedName name="접방배">#REF!</definedName>
    <definedName name="접보라매" localSheetId="1">#REF!</definedName>
    <definedName name="접보라매" localSheetId="0">#REF!</definedName>
    <definedName name="접보라매">#REF!</definedName>
    <definedName name="접본사" localSheetId="1">#REF!</definedName>
    <definedName name="접본사" localSheetId="0">#REF!</definedName>
    <definedName name="접본사">#REF!</definedName>
    <definedName name="접사당" localSheetId="1">#REF!</definedName>
    <definedName name="접사당" localSheetId="0">#REF!</definedName>
    <definedName name="접사당">#REF!</definedName>
    <definedName name="접삼성" localSheetId="1">#REF!</definedName>
    <definedName name="접삼성" localSheetId="0">#REF!</definedName>
    <definedName name="접삼성">#REF!</definedName>
    <definedName name="접삼풍" localSheetId="1">#REF!</definedName>
    <definedName name="접삼풍" localSheetId="0">#REF!</definedName>
    <definedName name="접삼풍">#REF!</definedName>
    <definedName name="접서초" localSheetId="1">#REF!</definedName>
    <definedName name="접서초" localSheetId="0">#REF!</definedName>
    <definedName name="접서초">#REF!</definedName>
    <definedName name="접속A" localSheetId="1">#REF!</definedName>
    <definedName name="접속A" localSheetId="0">#REF!</definedName>
    <definedName name="접속A">#REF!</definedName>
    <definedName name="접속계" localSheetId="1">#REF!</definedName>
    <definedName name="접속계" localSheetId="0">#REF!</definedName>
    <definedName name="접속계">#REF!</definedName>
    <definedName name="접속이동" localSheetId="1">#REF!</definedName>
    <definedName name="접속이동" localSheetId="0">#REF!</definedName>
    <definedName name="접속이동">#REF!</definedName>
    <definedName name="접속전시험" localSheetId="1">#REF!</definedName>
    <definedName name="접속전시험" localSheetId="0">#REF!</definedName>
    <definedName name="접속전시험">#REF!</definedName>
    <definedName name="접속찰" localSheetId="1">#REF!</definedName>
    <definedName name="접속찰" localSheetId="0">#REF!</definedName>
    <definedName name="접속찰">#REF!</definedName>
    <definedName name="접속최종시험" localSheetId="1">#REF!</definedName>
    <definedName name="접속최종시험" localSheetId="0">#REF!</definedName>
    <definedName name="접속최종시험">#REF!</definedName>
    <definedName name="접속코어2" localSheetId="1">#REF!</definedName>
    <definedName name="접속코어2" localSheetId="0">#REF!</definedName>
    <definedName name="접속코어2">#REF!</definedName>
    <definedName name="접속표시찰" localSheetId="1">#REF!</definedName>
    <definedName name="접속표시찰" localSheetId="0">#REF!</definedName>
    <definedName name="접속표시찰">#REF!</definedName>
    <definedName name="접속함체2" localSheetId="1">#REF!</definedName>
    <definedName name="접속함체2" localSheetId="0">#REF!</definedName>
    <definedName name="접속함체2">#REF!</definedName>
    <definedName name="접속함체9" localSheetId="1">#REF!</definedName>
    <definedName name="접속함체9" localSheetId="0">#REF!</definedName>
    <definedName name="접속함체9">#REF!</definedName>
    <definedName name="접속후시험A" localSheetId="1">#REF!</definedName>
    <definedName name="접속후시험A" localSheetId="0">#REF!</definedName>
    <definedName name="접속후시험A">#REF!</definedName>
    <definedName name="접수원" localSheetId="1">#REF!</definedName>
    <definedName name="접수원" localSheetId="0">#REF!</definedName>
    <definedName name="접수원">#REF!</definedName>
    <definedName name="접신반포" localSheetId="1">#REF!</definedName>
    <definedName name="접신반포" localSheetId="0">#REF!</definedName>
    <definedName name="접신반포">#REF!</definedName>
    <definedName name="접압구정" localSheetId="1">#REF!</definedName>
    <definedName name="접압구정" localSheetId="0">#REF!</definedName>
    <definedName name="접압구정">#REF!</definedName>
    <definedName name="접울산" localSheetId="1">#REF!</definedName>
    <definedName name="접울산" localSheetId="0">#REF!</definedName>
    <definedName name="접울산">#REF!</definedName>
    <definedName name="접울신" localSheetId="1">#REF!</definedName>
    <definedName name="접울신" localSheetId="0">#REF!</definedName>
    <definedName name="접울신">#REF!</definedName>
    <definedName name="접울철" localSheetId="1">#REF!</definedName>
    <definedName name="접울철" localSheetId="0">#REF!</definedName>
    <definedName name="접울철">#REF!</definedName>
    <definedName name="접인천" localSheetId="1">#REF!</definedName>
    <definedName name="접인천" localSheetId="0">#REF!</definedName>
    <definedName name="접인천">#REF!</definedName>
    <definedName name="접잠실" localSheetId="1">#REF!</definedName>
    <definedName name="접잠실" localSheetId="0">#REF!</definedName>
    <definedName name="접잠실">#REF!</definedName>
    <definedName name="접전주" localSheetId="1">#REF!</definedName>
    <definedName name="접전주" localSheetId="0">#REF!</definedName>
    <definedName name="접전주">#REF!</definedName>
    <definedName name="접지" localSheetId="1">#REF!</definedName>
    <definedName name="접지" localSheetId="0">#REF!</definedName>
    <definedName name="접지">#REF!</definedName>
    <definedName name="접지14매설" localSheetId="1">#REF!</definedName>
    <definedName name="접지14매설" localSheetId="0">#REF!</definedName>
    <definedName name="접지14매설">#REF!</definedName>
    <definedName name="접지2" localSheetId="1">#REF!</definedName>
    <definedName name="접지2" localSheetId="0">#REF!</definedName>
    <definedName name="접지2">#REF!</definedName>
    <definedName name="접지38매설" localSheetId="1">#REF!</definedName>
    <definedName name="접지38매설" localSheetId="0">#REF!</definedName>
    <definedName name="접지38매설">#REF!</definedName>
    <definedName name="접지단자150" localSheetId="1">#REF!</definedName>
    <definedName name="접지단자150" localSheetId="0">#REF!</definedName>
    <definedName name="접지단자150">#REF!</definedName>
    <definedName name="접지단자250" localSheetId="1">#REF!</definedName>
    <definedName name="접지단자250" localSheetId="0">#REF!</definedName>
    <definedName name="접지단자250">#REF!</definedName>
    <definedName name="접지단자38" localSheetId="1">#REF!</definedName>
    <definedName name="접지단자38" localSheetId="0">#REF!</definedName>
    <definedName name="접지단자38">#REF!</definedName>
    <definedName name="접지단자60" localSheetId="1">#REF!</definedName>
    <definedName name="접지단자60" localSheetId="0">#REF!</definedName>
    <definedName name="접지단자60">#REF!</definedName>
    <definedName name="접지매설" localSheetId="1">#REF!</definedName>
    <definedName name="접지매설" localSheetId="0">#REF!</definedName>
    <definedName name="접지매설">#REF!</definedName>
    <definedName name="접지봉시설3" localSheetId="1">#REF!</definedName>
    <definedName name="접지봉시설3" localSheetId="0">#REF!</definedName>
    <definedName name="접지봉시설3">#REF!</definedName>
    <definedName name="접지봉시설A" localSheetId="1">#REF!</definedName>
    <definedName name="접지봉시설A" localSheetId="0">#REF!</definedName>
    <definedName name="접지봉시설A">#REF!</definedName>
    <definedName name="접지선1" localSheetId="1">#REF!</definedName>
    <definedName name="접지선1" localSheetId="0">#REF!</definedName>
    <definedName name="접지선1">#REF!</definedName>
    <definedName name="접지선150" localSheetId="1">#REF!</definedName>
    <definedName name="접지선150" localSheetId="0">#REF!</definedName>
    <definedName name="접지선150">#REF!</definedName>
    <definedName name="접지선2" localSheetId="1">#REF!</definedName>
    <definedName name="접지선2" localSheetId="0">#REF!</definedName>
    <definedName name="접지선2">#REF!</definedName>
    <definedName name="접지선250" localSheetId="1">#REF!</definedName>
    <definedName name="접지선250" localSheetId="0">#REF!</definedName>
    <definedName name="접지선250">#REF!</definedName>
    <definedName name="접지선38" localSheetId="1">#REF!</definedName>
    <definedName name="접지선38" localSheetId="0">#REF!</definedName>
    <definedName name="접지선38">#REF!</definedName>
    <definedName name="접지선A" localSheetId="1">#REF!</definedName>
    <definedName name="접지선A" localSheetId="0">#REF!</definedName>
    <definedName name="접지선A">#REF!</definedName>
    <definedName name="접지선B" localSheetId="1">#REF!</definedName>
    <definedName name="접지선B" localSheetId="0">#REF!</definedName>
    <definedName name="접지선B">#REF!</definedName>
    <definedName name="접지선단자압축" localSheetId="1">#REF!</definedName>
    <definedName name="접지선단자압축" localSheetId="0">#REF!</definedName>
    <definedName name="접지선단자압축">#REF!</definedName>
    <definedName name="접지선매설150" localSheetId="1">#REF!</definedName>
    <definedName name="접지선매설150" localSheetId="0">#REF!</definedName>
    <definedName name="접지선매설150">#REF!</definedName>
    <definedName name="접지선매설80" localSheetId="1">#REF!</definedName>
    <definedName name="접지선매설80" localSheetId="0">#REF!</definedName>
    <definedName name="접지선매설80">#REF!</definedName>
    <definedName name="접지선부설" localSheetId="1">#REF!</definedName>
    <definedName name="접지선부설" localSheetId="0">#REF!</definedName>
    <definedName name="접지선부설">#REF!</definedName>
    <definedName name="접지선시설1" localSheetId="1">#REF!</definedName>
    <definedName name="접지선시설1" localSheetId="0">#REF!</definedName>
    <definedName name="접지선시설1">#REF!</definedName>
    <definedName name="접지선시설2" localSheetId="1">#REF!</definedName>
    <definedName name="접지선시설2" localSheetId="0">#REF!</definedName>
    <definedName name="접지선시설2">#REF!</definedName>
    <definedName name="접지선시설A" localSheetId="1">#REF!</definedName>
    <definedName name="접지선시설A" localSheetId="0">#REF!</definedName>
    <definedName name="접지선시설A">#REF!</definedName>
    <definedName name="접지선압축" localSheetId="1">#REF!</definedName>
    <definedName name="접지선압축" localSheetId="0">#REF!</definedName>
    <definedName name="접지선압축">#REF!</definedName>
    <definedName name="접지케이블" localSheetId="1">#REF!</definedName>
    <definedName name="접지케이블" localSheetId="0">#REF!</definedName>
    <definedName name="접지케이블">#REF!</definedName>
    <definedName name="접지콘" localSheetId="1">#REF!</definedName>
    <definedName name="접지콘" localSheetId="0">#REF!</definedName>
    <definedName name="접지콘">#REF!</definedName>
    <definedName name="접지터미널" localSheetId="1">#REF!</definedName>
    <definedName name="접지터미널" localSheetId="0">#REF!</definedName>
    <definedName name="접지터미널">#REF!</definedName>
    <definedName name="접청담" localSheetId="1">#REF!</definedName>
    <definedName name="접청담" localSheetId="0">#REF!</definedName>
    <definedName name="접청담">#REF!</definedName>
    <definedName name="접커" localSheetId="1">#REF!</definedName>
    <definedName name="접커" localSheetId="0">#REF!</definedName>
    <definedName name="접커">#REF!</definedName>
    <definedName name="접커철" localSheetId="1">#REF!</definedName>
    <definedName name="접커철" localSheetId="0">#REF!</definedName>
    <definedName name="접커철">#REF!</definedName>
    <definedName name="접크" localSheetId="1">#REF!</definedName>
    <definedName name="접크" localSheetId="0">#REF!</definedName>
    <definedName name="접크">#REF!</definedName>
    <definedName name="접크철" localSheetId="1">#REF!</definedName>
    <definedName name="접크철" localSheetId="0">#REF!</definedName>
    <definedName name="접크철">#REF!</definedName>
    <definedName name="접화정" localSheetId="1">#REF!</definedName>
    <definedName name="접화정" localSheetId="0">#REF!</definedName>
    <definedName name="접화정">#REF!</definedName>
    <definedName name="정근호" localSheetId="1" hidden="1">{#N/A,#N/A,TRUE,"토적및재료집계";#N/A,#N/A,TRUE,"토적및재료집계";#N/A,#N/A,TRUE,"단위량"}</definedName>
    <definedName name="정근호" hidden="1">{#N/A,#N/A,TRUE,"토적및재료집계";#N/A,#N/A,TRUE,"토적및재료집계";#N/A,#N/A,TRUE,"단위량"}</definedName>
    <definedName name="정밀" localSheetId="1">'2018년 인건비(생활관)'!정밀</definedName>
    <definedName name="정밀">[0]!정밀</definedName>
    <definedName name="정비공" localSheetId="1">#REF!</definedName>
    <definedName name="정비공" localSheetId="0">#REF!</definedName>
    <definedName name="정비공">#REF!</definedName>
    <definedName name="정산" localSheetId="1">#REF!</definedName>
    <definedName name="정산" localSheetId="0">#REF!</definedName>
    <definedName name="정산">#REF!</definedName>
    <definedName name="정산2" localSheetId="1">#REF!</definedName>
    <definedName name="정산2" localSheetId="0">#REF!</definedName>
    <definedName name="정산2">#REF!</definedName>
    <definedName name="정산4" localSheetId="1">#REF!</definedName>
    <definedName name="정산4" localSheetId="0">#REF!</definedName>
    <definedName name="정산4">#REF!</definedName>
    <definedName name="정산간접노무" localSheetId="1">#REF!</definedName>
    <definedName name="정산간접노무" localSheetId="0">#REF!</definedName>
    <definedName name="정산간접노무">#REF!</definedName>
    <definedName name="정산간접노무비" localSheetId="1">#REF!</definedName>
    <definedName name="정산간접노무비" localSheetId="0">#REF!</definedName>
    <definedName name="정산간접노무비">#REF!</definedName>
    <definedName name="정산경비" localSheetId="1">#REF!</definedName>
    <definedName name="정산경비" localSheetId="0">#REF!</definedName>
    <definedName name="정산경비">#REF!</definedName>
    <definedName name="정산노무비" localSheetId="1">#REF!</definedName>
    <definedName name="정산노무비" localSheetId="0">#REF!</definedName>
    <definedName name="정산노무비">#REF!</definedName>
    <definedName name="정산노무비계" localSheetId="1">#REF!</definedName>
    <definedName name="정산노무비계" localSheetId="0">#REF!</definedName>
    <definedName name="정산노무비계">#REF!</definedName>
    <definedName name="정산도급경비" localSheetId="1">#REF!</definedName>
    <definedName name="정산도급경비" localSheetId="0">#REF!</definedName>
    <definedName name="정산도급경비">#REF!</definedName>
    <definedName name="정산도급분" localSheetId="1">#REF!</definedName>
    <definedName name="정산도급분" localSheetId="0">#REF!</definedName>
    <definedName name="정산도급분">#REF!</definedName>
    <definedName name="정산도급분경비" localSheetId="1">#REF!</definedName>
    <definedName name="정산도급분경비" localSheetId="0">#REF!</definedName>
    <definedName name="정산도급분경비">#REF!</definedName>
    <definedName name="정산명세서" localSheetId="1">#REF!</definedName>
    <definedName name="정산명세서" localSheetId="0">#REF!</definedName>
    <definedName name="정산명세서">#REF!</definedName>
    <definedName name="정산명세서111" localSheetId="1">#REF!</definedName>
    <definedName name="정산명세서111" localSheetId="0">#REF!</definedName>
    <definedName name="정산명세서111">#REF!</definedName>
    <definedName name="정산변경금액" localSheetId="1">#REF!</definedName>
    <definedName name="정산변경금액" localSheetId="0">#REF!</definedName>
    <definedName name="정산변경금액">#REF!</definedName>
    <definedName name="정산사급경비" localSheetId="1">#REF!</definedName>
    <definedName name="정산사급경비" localSheetId="0">#REF!</definedName>
    <definedName name="정산사급경비">#REF!</definedName>
    <definedName name="정산사급분" localSheetId="1">#REF!</definedName>
    <definedName name="정산사급분" localSheetId="0">#REF!</definedName>
    <definedName name="정산사급분">#REF!</definedName>
    <definedName name="정산사급재료" localSheetId="1">#REF!</definedName>
    <definedName name="정산사급재료" localSheetId="0">#REF!</definedName>
    <definedName name="정산사급재료">#REF!</definedName>
    <definedName name="정산사급재료비" localSheetId="1">#REF!</definedName>
    <definedName name="정산사급재료비" localSheetId="0">#REF!</definedName>
    <definedName name="정산사급재료비">#REF!</definedName>
    <definedName name="정산이윤" localSheetId="1">#REF!</definedName>
    <definedName name="정산이윤" localSheetId="0">#REF!</definedName>
    <definedName name="정산이윤">#REF!</definedName>
    <definedName name="정산일반관리비" localSheetId="1">#REF!</definedName>
    <definedName name="정산일반관리비" localSheetId="0">#REF!</definedName>
    <definedName name="정산일반관리비">#REF!</definedName>
    <definedName name="정산재료비" localSheetId="1">#REF!</definedName>
    <definedName name="정산재료비" localSheetId="0">#REF!</definedName>
    <definedName name="정산재료비">#REF!</definedName>
    <definedName name="정산증감액" localSheetId="1">#REF!</definedName>
    <definedName name="정산증감액" localSheetId="0">#REF!</definedName>
    <definedName name="정산증감액">#REF!</definedName>
    <definedName name="정산지입재료" localSheetId="1">#REF!</definedName>
    <definedName name="정산지입재료" localSheetId="0">#REF!</definedName>
    <definedName name="정산지입재료">#REF!</definedName>
    <definedName name="정산지입재료비" localSheetId="1">#REF!</definedName>
    <definedName name="정산지입재료비" localSheetId="0">#REF!</definedName>
    <definedName name="정산지입재료비">#REF!</definedName>
    <definedName name="정산직접노무" localSheetId="1">#REF!</definedName>
    <definedName name="정산직접노무" localSheetId="0">#REF!</definedName>
    <definedName name="정산직접노무">#REF!</definedName>
    <definedName name="정산직접노무비" localSheetId="1">#REF!</definedName>
    <definedName name="정산직접노무비" localSheetId="0">#REF!</definedName>
    <definedName name="정산직접노무비">#REF!</definedName>
    <definedName name="정산회사분" localSheetId="1">#REF!</definedName>
    <definedName name="정산회사분" localSheetId="0">#REF!</definedName>
    <definedName name="정산회사분">#REF!</definedName>
    <definedName name="정웅하" localSheetId="1" hidden="1">{"'광피스표'!$A$3:$N$54"}</definedName>
    <definedName name="정웅하" hidden="1">{"'광피스표'!$A$3:$N$54"}</definedName>
    <definedName name="제각경비" localSheetId="1">#REF!</definedName>
    <definedName name="제각경비" localSheetId="0">#REF!</definedName>
    <definedName name="제각경비">#REF!</definedName>
    <definedName name="제각노무비" localSheetId="1">#REF!</definedName>
    <definedName name="제각노무비" localSheetId="0">#REF!</definedName>
    <definedName name="제각노무비">#REF!</definedName>
    <definedName name="제각이윤" localSheetId="1">#REF!</definedName>
    <definedName name="제각이윤" localSheetId="0">#REF!</definedName>
    <definedName name="제각이윤">#REF!</definedName>
    <definedName name="제각일관" localSheetId="1">#REF!</definedName>
    <definedName name="제각일관" localSheetId="0">#REF!</definedName>
    <definedName name="제각일관">#REF!</definedName>
    <definedName name="제각재료비" localSheetId="1">#REF!</definedName>
    <definedName name="제각재료비" localSheetId="0">#REF!</definedName>
    <definedName name="제각재료비">#REF!</definedName>
    <definedName name="제각직노" localSheetId="1">#REF!</definedName>
    <definedName name="제각직노" localSheetId="0">#REF!</definedName>
    <definedName name="제각직노">#REF!</definedName>
    <definedName name="제각직접노무비" localSheetId="1">#REF!</definedName>
    <definedName name="제각직접노무비" localSheetId="0">#REF!</definedName>
    <definedName name="제각직접노무비">#REF!</definedName>
    <definedName name="제각직접노무비전" localSheetId="1">#REF!</definedName>
    <definedName name="제각직접노무비전" localSheetId="0">#REF!</definedName>
    <definedName name="제각직접노무비전">#REF!</definedName>
    <definedName name="제작소경비" localSheetId="1">#REF!</definedName>
    <definedName name="제작소경비" localSheetId="0">#REF!</definedName>
    <definedName name="제작소경비">#REF!</definedName>
    <definedName name="제주" localSheetId="1">#REF!</definedName>
    <definedName name="제주" localSheetId="0">#REF!</definedName>
    <definedName name="제주">#REF!</definedName>
    <definedName name="제천" localSheetId="1">#REF!</definedName>
    <definedName name="제천" localSheetId="0">#REF!</definedName>
    <definedName name="제천">#REF!</definedName>
    <definedName name="조가1" localSheetId="1">#REF!</definedName>
    <definedName name="조가1" localSheetId="0">#REF!</definedName>
    <definedName name="조가1">#REF!</definedName>
    <definedName name="조가2" localSheetId="1">#REF!</definedName>
    <definedName name="조가2" localSheetId="0">#REF!</definedName>
    <definedName name="조가2">#REF!</definedName>
    <definedName name="조가선설치" localSheetId="1">#REF!</definedName>
    <definedName name="조가선설치" localSheetId="0">#REF!</definedName>
    <definedName name="조가선설치">#REF!</definedName>
    <definedName name="조가선설치할증" localSheetId="1">#REF!</definedName>
    <definedName name="조가선설치할증" localSheetId="0">#REF!</definedName>
    <definedName name="조가선설치할증">#REF!</definedName>
    <definedName name="조가선신설A" localSheetId="1">#REF!</definedName>
    <definedName name="조가선신설A" localSheetId="0">#REF!</definedName>
    <definedName name="조가선신설A">#REF!</definedName>
    <definedName name="조가선철거A" localSheetId="1">#REF!</definedName>
    <definedName name="조가선철거A" localSheetId="0">#REF!</definedName>
    <definedName name="조가선철거A">#REF!</definedName>
    <definedName name="조가철" localSheetId="1">#REF!</definedName>
    <definedName name="조가철" localSheetId="0">#REF!</definedName>
    <definedName name="조가철">#REF!</definedName>
    <definedName name="조강남" localSheetId="1">#REF!</definedName>
    <definedName name="조강남" localSheetId="0">#REF!</definedName>
    <definedName name="조강남">#REF!</definedName>
    <definedName name="조광교" localSheetId="1">#REF!</definedName>
    <definedName name="조광교" localSheetId="0">#REF!</definedName>
    <definedName name="조광교">#REF!</definedName>
    <definedName name="조광주" localSheetId="1">#REF!</definedName>
    <definedName name="조광주" localSheetId="0">#REF!</definedName>
    <definedName name="조광주">#REF!</definedName>
    <definedName name="조대구" localSheetId="1">#REF!</definedName>
    <definedName name="조대구" localSheetId="0">#REF!</definedName>
    <definedName name="조대구">#REF!</definedName>
    <definedName name="조대전" localSheetId="1">#REF!</definedName>
    <definedName name="조대전" localSheetId="0">#REF!</definedName>
    <definedName name="조대전">#REF!</definedName>
    <definedName name="조동교" localSheetId="1">#REF!</definedName>
    <definedName name="조동교" localSheetId="0">#REF!</definedName>
    <definedName name="조동교">#REF!</definedName>
    <definedName name="조력공" localSheetId="1">#REF!</definedName>
    <definedName name="조력공" localSheetId="0">#REF!</definedName>
    <definedName name="조력공">#REF!</definedName>
    <definedName name="조르네상스" localSheetId="1">#REF!</definedName>
    <definedName name="조르네상스" localSheetId="0">#REF!</definedName>
    <definedName name="조르네상스">#REF!</definedName>
    <definedName name="조명장치소계" localSheetId="1">#REF!</definedName>
    <definedName name="조명장치소계" localSheetId="0">#REF!</definedName>
    <definedName name="조명장치소계">#REF!</definedName>
    <definedName name="조발산" localSheetId="1">#REF!</definedName>
    <definedName name="조발산" localSheetId="0">#REF!</definedName>
    <definedName name="조발산">#REF!</definedName>
    <definedName name="조방배" localSheetId="1">#REF!</definedName>
    <definedName name="조방배" localSheetId="0">#REF!</definedName>
    <definedName name="조방배">#REF!</definedName>
    <definedName name="조보라매" localSheetId="1">#REF!</definedName>
    <definedName name="조보라매" localSheetId="0">#REF!</definedName>
    <definedName name="조보라매">#REF!</definedName>
    <definedName name="조본사" localSheetId="1">#REF!</definedName>
    <definedName name="조본사" localSheetId="0">#REF!</definedName>
    <definedName name="조본사">#REF!</definedName>
    <definedName name="조사가" localSheetId="1" hidden="1">[54]입찰안!#REF!</definedName>
    <definedName name="조사가" localSheetId="0" hidden="1">[55]입찰안!#REF!</definedName>
    <definedName name="조사가" hidden="1">[55]입찰안!#REF!</definedName>
    <definedName name="조사당" localSheetId="1">#REF!</definedName>
    <definedName name="조사당" localSheetId="0">#REF!</definedName>
    <definedName name="조사당">#REF!</definedName>
    <definedName name="조삼성" localSheetId="1">#REF!</definedName>
    <definedName name="조삼성" localSheetId="0">#REF!</definedName>
    <definedName name="조삼성">#REF!</definedName>
    <definedName name="조삼풍" localSheetId="1">#REF!</definedName>
    <definedName name="조삼풍" localSheetId="0">#REF!</definedName>
    <definedName name="조삼풍">#REF!</definedName>
    <definedName name="조서초" localSheetId="1">#REF!</definedName>
    <definedName name="조서초" localSheetId="0">#REF!</definedName>
    <definedName name="조서초">#REF!</definedName>
    <definedName name="조수원" localSheetId="1">#REF!</definedName>
    <definedName name="조수원" localSheetId="0">#REF!</definedName>
    <definedName name="조수원">#REF!</definedName>
    <definedName name="조신반포" localSheetId="1">#REF!</definedName>
    <definedName name="조신반포" localSheetId="0">#REF!</definedName>
    <definedName name="조신반포">#REF!</definedName>
    <definedName name="조압구정" localSheetId="1">#REF!</definedName>
    <definedName name="조압구정" localSheetId="0">#REF!</definedName>
    <definedName name="조압구정">#REF!</definedName>
    <definedName name="조울산" localSheetId="1">#REF!</definedName>
    <definedName name="조울산" localSheetId="0">#REF!</definedName>
    <definedName name="조울산">#REF!</definedName>
    <definedName name="조울산2" localSheetId="1">#REF!</definedName>
    <definedName name="조울산2" localSheetId="0">#REF!</definedName>
    <definedName name="조울산2">#REF!</definedName>
    <definedName name="조울신" localSheetId="1">#REF!</definedName>
    <definedName name="조울신" localSheetId="0">#REF!</definedName>
    <definedName name="조울신">#REF!</definedName>
    <definedName name="조울철" localSheetId="1">#REF!</definedName>
    <definedName name="조울철" localSheetId="0">#REF!</definedName>
    <definedName name="조울철">#REF!</definedName>
    <definedName name="조인천" localSheetId="1">#REF!</definedName>
    <definedName name="조인천" localSheetId="0">#REF!</definedName>
    <definedName name="조인천">#REF!</definedName>
    <definedName name="조잠실" localSheetId="1">#REF!</definedName>
    <definedName name="조잠실" localSheetId="0">#REF!</definedName>
    <definedName name="조잠실">#REF!</definedName>
    <definedName name="조장산출2" localSheetId="1">#REF!</definedName>
    <definedName name="조장산출2" localSheetId="0">#REF!</definedName>
    <definedName name="조장산출2">#REF!</definedName>
    <definedName name="조적공" localSheetId="1">#REF!</definedName>
    <definedName name="조적공" localSheetId="0">#REF!</definedName>
    <definedName name="조적공">#REF!</definedName>
    <definedName name="조전주" localSheetId="1">#REF!</definedName>
    <definedName name="조전주" localSheetId="0">#REF!</definedName>
    <definedName name="조전주">#REF!</definedName>
    <definedName name="조정" localSheetId="1">#REF!</definedName>
    <definedName name="조정" localSheetId="0">#REF!</definedName>
    <definedName name="조정">#REF!</definedName>
    <definedName name="조정1" localSheetId="1">#REF!</definedName>
    <definedName name="조정1" localSheetId="0">#REF!</definedName>
    <definedName name="조정1">#REF!</definedName>
    <definedName name="조정2" localSheetId="1">#REF!</definedName>
    <definedName name="조정2" localSheetId="0">#REF!</definedName>
    <definedName name="조정2">#REF!</definedName>
    <definedName name="조정이윤1" localSheetId="1">#REF!</definedName>
    <definedName name="조정이윤1" localSheetId="0">#REF!</definedName>
    <definedName name="조정이윤1">#REF!</definedName>
    <definedName name="조정이윤2" localSheetId="1">#REF!</definedName>
    <definedName name="조정이윤2" localSheetId="0">#REF!</definedName>
    <definedName name="조정이윤2">#REF!</definedName>
    <definedName name="조청담" localSheetId="1">#REF!</definedName>
    <definedName name="조청담" localSheetId="0">#REF!</definedName>
    <definedName name="조청담">#REF!</definedName>
    <definedName name="조화정" localSheetId="1">#REF!</definedName>
    <definedName name="조화정" localSheetId="0">#REF!</definedName>
    <definedName name="조화정">#REF!</definedName>
    <definedName name="종단접속품" localSheetId="1">#REF!</definedName>
    <definedName name="종단접속품" localSheetId="0">#REF!</definedName>
    <definedName name="종단접속품">#REF!</definedName>
    <definedName name="종단할증제외품" localSheetId="1">#REF!</definedName>
    <definedName name="종단할증제외품" localSheetId="0">#REF!</definedName>
    <definedName name="종단할증제외품">#REF!</definedName>
    <definedName name="종단함" localSheetId="1">#REF!</definedName>
    <definedName name="종단함" localSheetId="0">#REF!</definedName>
    <definedName name="종단함">#REF!</definedName>
    <definedName name="종합분" localSheetId="1">#REF!</definedName>
    <definedName name="종합분" localSheetId="0">#REF!</definedName>
    <definedName name="종합분">#REF!</definedName>
    <definedName name="주" hidden="1">"E:\내 문서\요금\KT과금거리 지역좌표_970827.mdb"</definedName>
    <definedName name="준" hidden="1">"E:\내 문서\요금\KT과금거리 지역좌표_970827.mdb"</definedName>
    <definedName name="준공" localSheetId="1">#REF!</definedName>
    <definedName name="준공" localSheetId="0">#REF!</definedName>
    <definedName name="준공">#REF!</definedName>
    <definedName name="준공검사자" localSheetId="1">#REF!</definedName>
    <definedName name="준공검사자" localSheetId="0">#REF!</definedName>
    <definedName name="준공검사자">#REF!</definedName>
    <definedName name="준공일" localSheetId="1">#REF!</definedName>
    <definedName name="준공일" localSheetId="0">#REF!</definedName>
    <definedName name="준공일">#REF!</definedName>
    <definedName name="준공찰" localSheetId="1">#REF!</definedName>
    <definedName name="준공찰" localSheetId="0">#REF!</definedName>
    <definedName name="준공찰">#REF!</definedName>
    <definedName name="준공표시찰" localSheetId="1">#REF!</definedName>
    <definedName name="준공표시찰" localSheetId="0">#REF!</definedName>
    <definedName name="준공표시찰">#REF!</definedName>
    <definedName name="중간접속" localSheetId="1">#REF!</definedName>
    <definedName name="중간접속" localSheetId="0">#REF!</definedName>
    <definedName name="중간접속">#REF!</definedName>
    <definedName name="중급기술자" localSheetId="1">#REF!</definedName>
    <definedName name="중급기술자" localSheetId="0">#REF!</definedName>
    <definedName name="중급기술자">#REF!</definedName>
    <definedName name="중기운전기사">'[36]기계경비(시간당)'!$D$4</definedName>
    <definedName name="중기운전사" localSheetId="1">#REF!</definedName>
    <definedName name="중기운전사" localSheetId="0">#REF!</definedName>
    <definedName name="중기운전사">#REF!</definedName>
    <definedName name="증감" localSheetId="1">#REF!</definedName>
    <definedName name="증감" localSheetId="0">#REF!</definedName>
    <definedName name="증감">#REF!</definedName>
    <definedName name="증폭기" localSheetId="1">#REF!</definedName>
    <definedName name="증폭기" localSheetId="0">#REF!</definedName>
    <definedName name="증폭기">#REF!</definedName>
    <definedName name="지" localSheetId="1">#REF!</definedName>
    <definedName name="지" localSheetId="0">#REF!</definedName>
    <definedName name="지">#REF!</definedName>
    <definedName name="지강남" localSheetId="1">#REF!</definedName>
    <definedName name="지강남" localSheetId="0">#REF!</definedName>
    <definedName name="지강남">#REF!</definedName>
    <definedName name="지게차" localSheetId="1">#REF!</definedName>
    <definedName name="지게차" localSheetId="0">#REF!</definedName>
    <definedName name="지게차">#REF!</definedName>
    <definedName name="지광교" localSheetId="1">#REF!</definedName>
    <definedName name="지광교" localSheetId="0">#REF!</definedName>
    <definedName name="지광교">#REF!</definedName>
    <definedName name="지광주" localSheetId="1">#REF!</definedName>
    <definedName name="지광주" localSheetId="0">#REF!</definedName>
    <definedName name="지광주">#REF!</definedName>
    <definedName name="지급임차료" localSheetId="1">#REF!</definedName>
    <definedName name="지급임차료" localSheetId="0">#REF!</definedName>
    <definedName name="지급임차료">#REF!</definedName>
    <definedName name="지대구" localSheetId="1">#REF!</definedName>
    <definedName name="지대구" localSheetId="0">#REF!</definedName>
    <definedName name="지대구">#REF!</definedName>
    <definedName name="지대전" localSheetId="1">#REF!</definedName>
    <definedName name="지대전" localSheetId="0">#REF!</definedName>
    <definedName name="지대전">#REF!</definedName>
    <definedName name="지동교" localSheetId="1">#REF!</definedName>
    <definedName name="지동교" localSheetId="0">#REF!</definedName>
    <definedName name="지동교">#REF!</definedName>
    <definedName name="지르네상스" localSheetId="1">#REF!</definedName>
    <definedName name="지르네상스" localSheetId="0">#REF!</definedName>
    <definedName name="지르네상스">#REF!</definedName>
    <definedName name="지발산" localSheetId="1">#REF!</definedName>
    <definedName name="지발산" localSheetId="0">#REF!</definedName>
    <definedName name="지발산">#REF!</definedName>
    <definedName name="지방배" localSheetId="1">#REF!</definedName>
    <definedName name="지방배" localSheetId="0">#REF!</definedName>
    <definedName name="지방배">#REF!</definedName>
    <definedName name="지밴드1" localSheetId="1">#REF!</definedName>
    <definedName name="지밴드1" localSheetId="0">#REF!</definedName>
    <definedName name="지밴드1">#REF!</definedName>
    <definedName name="지밴드2" localSheetId="1">#REF!</definedName>
    <definedName name="지밴드2" localSheetId="0">#REF!</definedName>
    <definedName name="지밴드2">#REF!</definedName>
    <definedName name="지보라매" localSheetId="1">#REF!</definedName>
    <definedName name="지보라매" localSheetId="0">#REF!</definedName>
    <definedName name="지보라매">#REF!</definedName>
    <definedName name="지본사" localSheetId="1">#REF!</definedName>
    <definedName name="지본사" localSheetId="0">#REF!</definedName>
    <definedName name="지본사">#REF!</definedName>
    <definedName name="지사당" localSheetId="1">#REF!</definedName>
    <definedName name="지사당" localSheetId="0">#REF!</definedName>
    <definedName name="지사당">#REF!</definedName>
    <definedName name="지삼성" localSheetId="1">#REF!</definedName>
    <definedName name="지삼성" localSheetId="0">#REF!</definedName>
    <definedName name="지삼성">#REF!</definedName>
    <definedName name="지삼풍" localSheetId="1">#REF!</definedName>
    <definedName name="지삼풍" localSheetId="0">#REF!</definedName>
    <definedName name="지삼풍">#REF!</definedName>
    <definedName name="지서초" localSheetId="1">#REF!</definedName>
    <definedName name="지서초" localSheetId="0">#REF!</definedName>
    <definedName name="지서초">#REF!</definedName>
    <definedName name="지선1" localSheetId="1">#REF!</definedName>
    <definedName name="지선1" localSheetId="0">#REF!</definedName>
    <definedName name="지선1">#REF!</definedName>
    <definedName name="지선2" localSheetId="1">#REF!</definedName>
    <definedName name="지선2" localSheetId="0">#REF!</definedName>
    <definedName name="지선2">#REF!</definedName>
    <definedName name="지선A" localSheetId="1">#REF!</definedName>
    <definedName name="지선A" localSheetId="0">#REF!</definedName>
    <definedName name="지선A">#REF!</definedName>
    <definedName name="지선B" localSheetId="1">#REF!</definedName>
    <definedName name="지선B" localSheetId="0">#REF!</definedName>
    <definedName name="지선B">#REF!</definedName>
    <definedName name="지선밴드250" localSheetId="1">#REF!</definedName>
    <definedName name="지선밴드250" localSheetId="0">#REF!</definedName>
    <definedName name="지선밴드250">#REF!</definedName>
    <definedName name="지선밴드280" localSheetId="1">#REF!</definedName>
    <definedName name="지선밴드280" localSheetId="0">#REF!</definedName>
    <definedName name="지선밴드280">#REF!</definedName>
    <definedName name="지선철" localSheetId="1">#REF!</definedName>
    <definedName name="지선철" localSheetId="0">#REF!</definedName>
    <definedName name="지선철">#REF!</definedName>
    <definedName name="지수원" localSheetId="1">#REF!</definedName>
    <definedName name="지수원" localSheetId="0">#REF!</definedName>
    <definedName name="지수원">#REF!</definedName>
    <definedName name="지수제분사" localSheetId="1">#REF!</definedName>
    <definedName name="지수제분사" localSheetId="0">#REF!</definedName>
    <definedName name="지수제분사">#REF!</definedName>
    <definedName name="지수제분사A" localSheetId="1">#REF!</definedName>
    <definedName name="지수제분사A" localSheetId="0">#REF!</definedName>
    <definedName name="지수제분사A">#REF!</definedName>
    <definedName name="지수제처리" localSheetId="1">#REF!</definedName>
    <definedName name="지수제처리" localSheetId="0">#REF!</definedName>
    <definedName name="지수제처리">#REF!</definedName>
    <definedName name="지신반포" localSheetId="1">#REF!</definedName>
    <definedName name="지신반포" localSheetId="0">#REF!</definedName>
    <definedName name="지신반포">#REF!</definedName>
    <definedName name="지압구정" localSheetId="1">#REF!</definedName>
    <definedName name="지압구정" localSheetId="0">#REF!</definedName>
    <definedName name="지압구정">#REF!</definedName>
    <definedName name="지역본부" localSheetId="1" hidden="1">{#N/A,#N/A,FALSE,"DAOCM 2차 검토"}</definedName>
    <definedName name="지역본부" hidden="1">{#N/A,#N/A,FALSE,"DAOCM 2차 검토"}</definedName>
    <definedName name="지울산" localSheetId="1">#REF!</definedName>
    <definedName name="지울산" localSheetId="0">#REF!</definedName>
    <definedName name="지울산">#REF!</definedName>
    <definedName name="지울산2" localSheetId="1">#REF!</definedName>
    <definedName name="지울산2" localSheetId="0">#REF!</definedName>
    <definedName name="지울산2">#REF!</definedName>
    <definedName name="지울신" localSheetId="1">#REF!</definedName>
    <definedName name="지울신" localSheetId="0">#REF!</definedName>
    <definedName name="지울신">#REF!</definedName>
    <definedName name="지울철" localSheetId="1">#REF!</definedName>
    <definedName name="지울철" localSheetId="0">#REF!</definedName>
    <definedName name="지울철">#REF!</definedName>
    <definedName name="지인천" localSheetId="1">#REF!</definedName>
    <definedName name="지인천" localSheetId="0">#REF!</definedName>
    <definedName name="지인천">#REF!</definedName>
    <definedName name="지입" localSheetId="1">#REF!</definedName>
    <definedName name="지입" localSheetId="0">#REF!</definedName>
    <definedName name="지입">#REF!</definedName>
    <definedName name="지입소계" localSheetId="1">#REF!</definedName>
    <definedName name="지입소계" localSheetId="0">#REF!</definedName>
    <definedName name="지입소계">#REF!</definedName>
    <definedName name="지입자재" localSheetId="1">#REF!</definedName>
    <definedName name="지입자재" localSheetId="0">#REF!</definedName>
    <definedName name="지입자재">#REF!</definedName>
    <definedName name="지입자재변경" localSheetId="1">#REF!</definedName>
    <definedName name="지입자재변경" localSheetId="0">#REF!</definedName>
    <definedName name="지입자재변경">#REF!</definedName>
    <definedName name="지입자재합계" localSheetId="1">#REF!</definedName>
    <definedName name="지입자재합계" localSheetId="0">#REF!</definedName>
    <definedName name="지입자재합계">#REF!</definedName>
    <definedName name="지입자재합계변경" localSheetId="1">#REF!</definedName>
    <definedName name="지입자재합계변경" localSheetId="0">#REF!</definedName>
    <definedName name="지입자재합계변경">#REF!</definedName>
    <definedName name="지입재료" localSheetId="1">#REF!</definedName>
    <definedName name="지입재료" localSheetId="0">#REF!</definedName>
    <definedName name="지입재료">#REF!</definedName>
    <definedName name="지입재료비" localSheetId="1">#REF!</definedName>
    <definedName name="지입재료비" localSheetId="0">#REF!</definedName>
    <definedName name="지입재료비">#REF!</definedName>
    <definedName name="지입재료비3" localSheetId="1">#REF!</definedName>
    <definedName name="지입재료비3" localSheetId="0">#REF!</definedName>
    <definedName name="지입재료비3">#REF!</definedName>
    <definedName name="지입재료비4" localSheetId="1">#REF!</definedName>
    <definedName name="지입재료비4" localSheetId="0">#REF!</definedName>
    <definedName name="지입재료비4">#REF!</definedName>
    <definedName name="지잠실" localSheetId="1">#REF!</definedName>
    <definedName name="지잠실" localSheetId="0">#REF!</definedName>
    <definedName name="지잠실">#REF!</definedName>
    <definedName name="지재" localSheetId="1">#REF!</definedName>
    <definedName name="지재" localSheetId="0">#REF!</definedName>
    <definedName name="지재">#REF!</definedName>
    <definedName name="지재." localSheetId="1">#REF!</definedName>
    <definedName name="지재." localSheetId="0">#REF!</definedName>
    <definedName name="지재.">#REF!</definedName>
    <definedName name="지재1" localSheetId="1">#REF!</definedName>
    <definedName name="지재1" localSheetId="0">#REF!</definedName>
    <definedName name="지재1">#REF!</definedName>
    <definedName name="지재2" localSheetId="1">#REF!</definedName>
    <definedName name="지재2" localSheetId="0">#REF!</definedName>
    <definedName name="지재2">#REF!</definedName>
    <definedName name="지적기능사1" localSheetId="1">#REF!</definedName>
    <definedName name="지적기능사1" localSheetId="0">#REF!</definedName>
    <definedName name="지적기능사1">#REF!</definedName>
    <definedName name="지적기능사2" localSheetId="1">#REF!</definedName>
    <definedName name="지적기능사2" localSheetId="0">#REF!</definedName>
    <definedName name="지적기능사2">#REF!</definedName>
    <definedName name="지적기사1" localSheetId="1">#REF!</definedName>
    <definedName name="지적기사1" localSheetId="0">#REF!</definedName>
    <definedName name="지적기사1">#REF!</definedName>
    <definedName name="지적기사2" localSheetId="1">#REF!</definedName>
    <definedName name="지적기사2" localSheetId="0">#REF!</definedName>
    <definedName name="지적기사2">#REF!</definedName>
    <definedName name="지전주" localSheetId="1">#REF!</definedName>
    <definedName name="지전주" localSheetId="0">#REF!</definedName>
    <definedName name="지전주">#REF!</definedName>
    <definedName name="지중10" localSheetId="1">#REF!</definedName>
    <definedName name="지중10" localSheetId="0">#REF!</definedName>
    <definedName name="지중10">#REF!</definedName>
    <definedName name="지중144" localSheetId="1">#REF!</definedName>
    <definedName name="지중144" localSheetId="0">#REF!</definedName>
    <definedName name="지중144">#REF!</definedName>
    <definedName name="지중288" localSheetId="1">#REF!</definedName>
    <definedName name="지중288" localSheetId="0">#REF!</definedName>
    <definedName name="지중288">#REF!</definedName>
    <definedName name="지중30" localSheetId="1">#REF!</definedName>
    <definedName name="지중30" localSheetId="0">#REF!</definedName>
    <definedName name="지중30">#REF!</definedName>
    <definedName name="지중50" localSheetId="1">#REF!</definedName>
    <definedName name="지중50" localSheetId="0">#REF!</definedName>
    <definedName name="지중50">#REF!</definedName>
    <definedName name="지중96" localSheetId="1">#REF!</definedName>
    <definedName name="지중96" localSheetId="0">#REF!</definedName>
    <definedName name="지중96">#REF!</definedName>
    <definedName name="지중철거" localSheetId="1">#REF!</definedName>
    <definedName name="지중철거" localSheetId="0">#REF!</definedName>
    <definedName name="지중철거">#REF!</definedName>
    <definedName name="지중포1" localSheetId="1">#REF!</definedName>
    <definedName name="지중포1" localSheetId="0">#REF!</definedName>
    <definedName name="지중포1">#REF!</definedName>
    <definedName name="지중포2" localSheetId="1">#REF!</definedName>
    <definedName name="지중포2" localSheetId="0">#REF!</definedName>
    <definedName name="지중포2">#REF!</definedName>
    <definedName name="지중포설" localSheetId="1">#REF!</definedName>
    <definedName name="지중포설" localSheetId="0">#REF!</definedName>
    <definedName name="지중포설">#REF!</definedName>
    <definedName name="지중포설1" localSheetId="1">#REF!</definedName>
    <definedName name="지중포설1" localSheetId="0">#REF!</definedName>
    <definedName name="지중포설1">#REF!</definedName>
    <definedName name="지중포설A" localSheetId="1">#REF!</definedName>
    <definedName name="지중포설A" localSheetId="0">#REF!</definedName>
    <definedName name="지중포설A">#REF!</definedName>
    <definedName name="지중함체10" localSheetId="1">#REF!</definedName>
    <definedName name="지중함체10" localSheetId="0">#REF!</definedName>
    <definedName name="지중함체10">#REF!</definedName>
    <definedName name="지중함체144" localSheetId="1">#REF!</definedName>
    <definedName name="지중함체144" localSheetId="0">#REF!</definedName>
    <definedName name="지중함체144">#REF!</definedName>
    <definedName name="지중함체288" localSheetId="1">#REF!</definedName>
    <definedName name="지중함체288" localSheetId="0">#REF!</definedName>
    <definedName name="지중함체288">#REF!</definedName>
    <definedName name="지중함체30" localSheetId="1">#REF!</definedName>
    <definedName name="지중함체30" localSheetId="0">#REF!</definedName>
    <definedName name="지중함체30">#REF!</definedName>
    <definedName name="지중함체50" localSheetId="1">#REF!</definedName>
    <definedName name="지중함체50" localSheetId="0">#REF!</definedName>
    <definedName name="지중함체50">#REF!</definedName>
    <definedName name="지중함체96" localSheetId="1">#REF!</definedName>
    <definedName name="지중함체96" localSheetId="0">#REF!</definedName>
    <definedName name="지중함체96">#REF!</definedName>
    <definedName name="지집" localSheetId="1" hidden="1">{"'5국공정'!$A$1:$E$128"}</definedName>
    <definedName name="지집" hidden="1">{"'5국공정'!$A$1:$E$128"}</definedName>
    <definedName name="지청담" localSheetId="1">#REF!</definedName>
    <definedName name="지청담" localSheetId="0">#REF!</definedName>
    <definedName name="지청담">#REF!</definedName>
    <definedName name="지하수위계" localSheetId="1">'2018년 인건비(생활관)'!지하수위계</definedName>
    <definedName name="지하수위계">[0]!지하수위계</definedName>
    <definedName name="지화정" localSheetId="1">#REF!</definedName>
    <definedName name="지화정" localSheetId="0">#REF!</definedName>
    <definedName name="지화정">#REF!</definedName>
    <definedName name="직노" localSheetId="1">#REF!</definedName>
    <definedName name="직노" localSheetId="0">#REF!</definedName>
    <definedName name="직노">#REF!</definedName>
    <definedName name="직노_1" localSheetId="1">#REF!</definedName>
    <definedName name="직노_1" localSheetId="0">#REF!</definedName>
    <definedName name="직노_1">#REF!</definedName>
    <definedName name="직노1" localSheetId="1">#REF!</definedName>
    <definedName name="직노1" localSheetId="0">#REF!</definedName>
    <definedName name="직노1">#REF!</definedName>
    <definedName name="직노2" localSheetId="1">#REF!</definedName>
    <definedName name="직노2" localSheetId="0">#REF!</definedName>
    <definedName name="직노2">#REF!</definedName>
    <definedName name="직노변경" localSheetId="1">#REF!</definedName>
    <definedName name="직노변경" localSheetId="0">#REF!</definedName>
    <definedName name="직노변경">#REF!</definedName>
    <definedName name="직노비" localSheetId="1">#REF!</definedName>
    <definedName name="직노비" localSheetId="0">#REF!</definedName>
    <definedName name="직노비">#REF!</definedName>
    <definedName name="직노할증제외분" localSheetId="1">#REF!</definedName>
    <definedName name="직노할증제외분" localSheetId="0">#REF!</definedName>
    <definedName name="직노할증제외분">#REF!</definedName>
    <definedName name="직매54P" localSheetId="1" hidden="1">{#N/A,#N/A,TRUE,"토적및재료집계";#N/A,#N/A,TRUE,"토적및재료집계";#N/A,#N/A,TRUE,"단위량"}</definedName>
    <definedName name="직매54P" hidden="1">{#N/A,#N/A,TRUE,"토적및재료집계";#N/A,#N/A,TRUE,"토적및재료집계";#N/A,#N/A,TRUE,"단위량"}</definedName>
    <definedName name="직재비2" localSheetId="1" hidden="1">{"'5국공정'!$A$1:$E$128"}</definedName>
    <definedName name="직재비2" hidden="1">{"'5국공정'!$A$1:$E$128"}</definedName>
    <definedName name="직접경비" localSheetId="1">#REF!</definedName>
    <definedName name="직접경비" localSheetId="0">#REF!</definedName>
    <definedName name="직접경비">#REF!</definedName>
    <definedName name="직접노무" localSheetId="1">#REF!</definedName>
    <definedName name="직접노무" localSheetId="0">#REF!</definedName>
    <definedName name="직접노무">#REF!</definedName>
    <definedName name="직접노무1" localSheetId="1">#REF!</definedName>
    <definedName name="직접노무1" localSheetId="0">#REF!</definedName>
    <definedName name="직접노무1">#REF!</definedName>
    <definedName name="직접노무2" localSheetId="1">#REF!</definedName>
    <definedName name="직접노무2" localSheetId="0">#REF!</definedName>
    <definedName name="직접노무2">#REF!</definedName>
    <definedName name="직접노무3" localSheetId="1">#REF!</definedName>
    <definedName name="직접노무3" localSheetId="0">#REF!</definedName>
    <definedName name="직접노무3">#REF!</definedName>
    <definedName name="직접노무비" localSheetId="1">#REF!</definedName>
    <definedName name="직접노무비" localSheetId="0">#REF!</definedName>
    <definedName name="직접노무비">#REF!</definedName>
    <definedName name="직접노무비1" localSheetId="1" hidden="1">{"'5국공정'!$A$1:$E$128"}</definedName>
    <definedName name="직접노무비1" hidden="1">{"'5국공정'!$A$1:$E$128"}</definedName>
    <definedName name="직접노무비3" localSheetId="1">#REF!</definedName>
    <definedName name="직접노무비3" localSheetId="0">#REF!</definedName>
    <definedName name="직접노무비3">#REF!</definedName>
    <definedName name="직접노무비4" localSheetId="1">#REF!</definedName>
    <definedName name="직접노무비4" localSheetId="0">#REF!</definedName>
    <definedName name="직접노무비4">#REF!</definedName>
    <definedName name="직접노무비계" localSheetId="1">#REF!</definedName>
    <definedName name="직접노무비계" localSheetId="0">#REF!</definedName>
    <definedName name="직접노무비계">#REF!</definedName>
    <definedName name="직접노뭅ㅣ" localSheetId="1">#REF!</definedName>
    <definedName name="직접노뭅ㅣ" localSheetId="0">#REF!</definedName>
    <definedName name="직접노뭅ㅣ">#REF!</definedName>
    <definedName name="직접재료비" localSheetId="1">#REF!</definedName>
    <definedName name="직접재료비" localSheetId="0">#REF!</definedName>
    <definedName name="직접재료비">#REF!</definedName>
    <definedName name="직종" localSheetId="1">#REF!</definedName>
    <definedName name="직종" localSheetId="0">#REF!</definedName>
    <definedName name="직종">#REF!</definedName>
    <definedName name="진짜원가" localSheetId="1">#REF!</definedName>
    <definedName name="진짜원가" localSheetId="0">#REF!</definedName>
    <definedName name="진짜원가">#REF!</definedName>
    <definedName name="집계표">#N/A</definedName>
    <definedName name="ㅊ" localSheetId="1">'2018년 인건비(생활관)'!ㅊ</definedName>
    <definedName name="ㅊ">[0]!ㅊ</definedName>
    <definedName name="ㅊ1555" localSheetId="1">#REF!</definedName>
    <definedName name="ㅊ1555" localSheetId="0">#REF!</definedName>
    <definedName name="ㅊ1555">#REF!</definedName>
    <definedName name="ㅊ5" localSheetId="1">#REF!</definedName>
    <definedName name="ㅊ5" localSheetId="0">#REF!</definedName>
    <definedName name="ㅊ5">#REF!</definedName>
    <definedName name="ㅊㅊ" localSheetId="1" hidden="1">{"'5국공정'!$A$1:$E$128"}</definedName>
    <definedName name="ㅊㅊ" hidden="1">{"'5국공정'!$A$1:$E$128"}</definedName>
    <definedName name="차량무전기신설" localSheetId="1">#REF!</definedName>
    <definedName name="차량무전기신설" localSheetId="0">#REF!</definedName>
    <definedName name="차량무전기신설">#REF!</definedName>
    <definedName name="차량무전기이설" localSheetId="1">#REF!</definedName>
    <definedName name="차량무전기이설" localSheetId="0">#REF!</definedName>
    <definedName name="차량무전기이설">#REF!</definedName>
    <definedName name="차량무전기철거" localSheetId="1">#REF!</definedName>
    <definedName name="차량무전기철거" localSheetId="0">#REF!</definedName>
    <definedName name="차량무전기철거">#REF!</definedName>
    <definedName name="착공" localSheetId="1">#REF!</definedName>
    <definedName name="착공" localSheetId="0">#REF!</definedName>
    <definedName name="착공">#REF!</definedName>
    <definedName name="착공일" localSheetId="1">#REF!</definedName>
    <definedName name="착공일" localSheetId="0">#REF!</definedName>
    <definedName name="착공일">#REF!</definedName>
    <definedName name="착암공">'[36]기계경비(시간당)'!$D$12</definedName>
    <definedName name="착정" localSheetId="1">#REF!</definedName>
    <definedName name="착정" localSheetId="0">#REF!</definedName>
    <definedName name="착정">#REF!</definedName>
    <definedName name="참고" localSheetId="1">'2018년 인건비(생활관)'!참고</definedName>
    <definedName name="참고">[0]!참고</definedName>
    <definedName name="참고용" localSheetId="1" hidden="1">{#N/A,#N/A,FALSE,"배수1"}</definedName>
    <definedName name="참고용" hidden="1">{#N/A,#N/A,FALSE,"배수1"}</definedName>
    <definedName name="창원" localSheetId="1">#REF!</definedName>
    <definedName name="창원" localSheetId="0">#REF!</definedName>
    <definedName name="창원">#REF!</definedName>
    <definedName name="창호목공" localSheetId="1">#REF!</definedName>
    <definedName name="창호목공" localSheetId="0">#REF!</definedName>
    <definedName name="창호목공">#REF!</definedName>
    <definedName name="책임측량사" localSheetId="1">#REF!</definedName>
    <definedName name="책임측량사" localSheetId="0">#REF!</definedName>
    <definedName name="책임측량사">#REF!</definedName>
    <definedName name="천왕SS" localSheetId="1">'2018년 인건비(생활관)'!천왕SS</definedName>
    <definedName name="천왕SS">[0]!천왕SS</definedName>
    <definedName name="철거" localSheetId="1">#REF!</definedName>
    <definedName name="철거" localSheetId="0">#REF!</definedName>
    <definedName name="철거">#REF!</definedName>
    <definedName name="철거2×14" localSheetId="1">#REF!</definedName>
    <definedName name="철거2×14" localSheetId="0">#REF!</definedName>
    <definedName name="철거2×14">#REF!</definedName>
    <definedName name="철거2×2" localSheetId="1">#REF!</definedName>
    <definedName name="철거2×2" localSheetId="0">#REF!</definedName>
    <definedName name="철거2×2">#REF!</definedName>
    <definedName name="철거2×4" localSheetId="1">#REF!</definedName>
    <definedName name="철거2×4" localSheetId="0">#REF!</definedName>
    <definedName name="철거2×4">#REF!</definedName>
    <definedName name="철거2×7" localSheetId="1">#REF!</definedName>
    <definedName name="철거2×7" localSheetId="0">#REF!</definedName>
    <definedName name="철거2×7">#REF!</definedName>
    <definedName name="철거3.5×4" localSheetId="1">#REF!</definedName>
    <definedName name="철거3.5×4" localSheetId="0">#REF!</definedName>
    <definedName name="철거3.5×4">#REF!</definedName>
    <definedName name="철거3.5×7" localSheetId="1">#REF!</definedName>
    <definedName name="철거3.5×7" localSheetId="0">#REF!</definedName>
    <definedName name="철거3.5×7">#REF!</definedName>
    <definedName name="철거5.5×2" localSheetId="1">#REF!</definedName>
    <definedName name="철거5.5×2" localSheetId="0">#REF!</definedName>
    <definedName name="철거5.5×2">#REF!</definedName>
    <definedName name="철거5.5×4" localSheetId="1">#REF!</definedName>
    <definedName name="철거5.5×4" localSheetId="0">#REF!</definedName>
    <definedName name="철거5.5×4">#REF!</definedName>
    <definedName name="철거5.5×6" localSheetId="1">#REF!</definedName>
    <definedName name="철거5.5×6" localSheetId="0">#REF!</definedName>
    <definedName name="철거5.5×6">#REF!</definedName>
    <definedName name="철거기별" localSheetId="1">'2018년 인건비(생활관)'!철거기별</definedName>
    <definedName name="철거기별">[0]!철거기별</definedName>
    <definedName name="철거자재" localSheetId="1">#REF!</definedName>
    <definedName name="철거자재" localSheetId="0">#REF!</definedName>
    <definedName name="철거자재">#REF!</definedName>
    <definedName name="철골공" localSheetId="1">#REF!</definedName>
    <definedName name="철골공" localSheetId="0">#REF!</definedName>
    <definedName name="철골공">#REF!</definedName>
    <definedName name="철공" localSheetId="1">#REF!</definedName>
    <definedName name="철공" localSheetId="0">#REF!</definedName>
    <definedName name="철공">#REF!</definedName>
    <definedName name="철구설치" localSheetId="1">#REF!</definedName>
    <definedName name="철구설치" localSheetId="0">#REF!</definedName>
    <definedName name="철구설치">#REF!</definedName>
    <definedName name="철구철거" localSheetId="1">#REF!</definedName>
    <definedName name="철구철거" localSheetId="0">#REF!</definedName>
    <definedName name="철구철거">#REF!</definedName>
    <definedName name="철근가공설치" localSheetId="1">#REF!</definedName>
    <definedName name="철근가공설치" localSheetId="0">#REF!</definedName>
    <definedName name="철근가공설치">#REF!</definedName>
    <definedName name="철근공" localSheetId="1">#REF!</definedName>
    <definedName name="철근공" localSheetId="0">#REF!</definedName>
    <definedName name="철근공">#REF!</definedName>
    <definedName name="철근자료" localSheetId="1" hidden="1">#REF!</definedName>
    <definedName name="철근자료" localSheetId="0" hidden="1">#REF!</definedName>
    <definedName name="철근자료" hidden="1">#REF!</definedName>
    <definedName name="철재류운반비" localSheetId="1">#REF!</definedName>
    <definedName name="철재류운반비" localSheetId="0">#REF!</definedName>
    <definedName name="철재류운반비">#REF!</definedName>
    <definedName name="철판공" localSheetId="1">#REF!</definedName>
    <definedName name="철판공" localSheetId="0">#REF!</definedName>
    <definedName name="철판공">#REF!</definedName>
    <definedName name="청" localSheetId="1">[28]!Macro14</definedName>
    <definedName name="청" localSheetId="0">[29]!Macro14</definedName>
    <definedName name="청">[29]!Macro14</definedName>
    <definedName name="청마총괄" localSheetId="1">[56]직노!#REF!</definedName>
    <definedName name="청마총괄" localSheetId="0">[56]직노!#REF!</definedName>
    <definedName name="청마총괄">[56]직노!#REF!</definedName>
    <definedName name="초급기술자" localSheetId="1">#REF!</definedName>
    <definedName name="초급기술자" localSheetId="0">#REF!</definedName>
    <definedName name="초급기술자">#REF!</definedName>
    <definedName name="총" localSheetId="1">#REF!</definedName>
    <definedName name="총" localSheetId="0">#REF!</definedName>
    <definedName name="총">#REF!</definedName>
    <definedName name="총계" localSheetId="1">#REF!</definedName>
    <definedName name="총계" localSheetId="0">#REF!</definedName>
    <definedName name="총계">#REF!</definedName>
    <definedName name="총계1" localSheetId="1">#REF!</definedName>
    <definedName name="총계1" localSheetId="0">#REF!</definedName>
    <definedName name="총계1">#REF!</definedName>
    <definedName name="총계2" localSheetId="1">#REF!</definedName>
    <definedName name="총계2" localSheetId="0">#REF!</definedName>
    <definedName name="총계2">#REF!</definedName>
    <definedName name="총공" localSheetId="1">#REF!</definedName>
    <definedName name="총공" localSheetId="0">#REF!</definedName>
    <definedName name="총공">#REF!</definedName>
    <definedName name="총공사_1" localSheetId="1">#REF!</definedName>
    <definedName name="총공사_1" localSheetId="0">#REF!</definedName>
    <definedName name="총공사_1">#REF!</definedName>
    <definedName name="총공사비" localSheetId="1">#REF!</definedName>
    <definedName name="총공사비" localSheetId="0">#REF!</definedName>
    <definedName name="총공사비">#REF!</definedName>
    <definedName name="총괄표" localSheetId="1">#REF!</definedName>
    <definedName name="총괄표" localSheetId="0">#REF!</definedName>
    <definedName name="총괄표">#REF!</definedName>
    <definedName name="총괄표커뮤니티제외" localSheetId="1">#REF!</definedName>
    <definedName name="총괄표커뮤니티제외" localSheetId="0">#REF!</definedName>
    <definedName name="총괄표커뮤니티제외">#REF!</definedName>
    <definedName name="총도급" localSheetId="1">#REF!</definedName>
    <definedName name="총도급" localSheetId="0">#REF!</definedName>
    <definedName name="총도급">#REF!</definedName>
    <definedName name="총상하차임" localSheetId="1">#REF!</definedName>
    <definedName name="총상하차임" localSheetId="0">#REF!</definedName>
    <definedName name="총상하차임">#REF!</definedName>
    <definedName name="총원가" localSheetId="1">#REF!</definedName>
    <definedName name="총원가" localSheetId="0">#REF!</definedName>
    <definedName name="총원가">#REF!</definedName>
    <definedName name="총일수" localSheetId="1">#REF!</definedName>
    <definedName name="총일수" localSheetId="0">#REF!</definedName>
    <definedName name="총일수">#REF!</definedName>
    <definedName name="총재" localSheetId="1">#REF!</definedName>
    <definedName name="총재" localSheetId="0">#REF!</definedName>
    <definedName name="총재">#REF!</definedName>
    <definedName name="총주행시간" localSheetId="1">#REF!</definedName>
    <definedName name="총주행시간" localSheetId="0">#REF!</definedName>
    <definedName name="총주행시간">#REF!</definedName>
    <definedName name="총타정" localSheetId="1">#REF!</definedName>
    <definedName name="총타정" localSheetId="0">#REF!</definedName>
    <definedName name="총타정">#REF!</definedName>
    <definedName name="총합" localSheetId="1">#REF!</definedName>
    <definedName name="총합" localSheetId="0">#REF!</definedName>
    <definedName name="총합">#REF!</definedName>
    <definedName name="총회사" localSheetId="1">#REF!</definedName>
    <definedName name="총회사" localSheetId="0">#REF!</definedName>
    <definedName name="총회사">#REF!</definedName>
    <definedName name="최종시험A" localSheetId="1">#REF!</definedName>
    <definedName name="최종시험A" localSheetId="0">#REF!</definedName>
    <definedName name="최종시험A">#REF!</definedName>
    <definedName name="추정가격" localSheetId="1">#REF!</definedName>
    <definedName name="추정가격" localSheetId="0">#REF!</definedName>
    <definedName name="추정가격">#REF!</definedName>
    <definedName name="추정가격3" localSheetId="1">#REF!</definedName>
    <definedName name="추정가격3" localSheetId="0">#REF!</definedName>
    <definedName name="추정가격3">#REF!</definedName>
    <definedName name="추정가격4" localSheetId="1">#REF!</definedName>
    <definedName name="추정가격4" localSheetId="0">#REF!</definedName>
    <definedName name="추정가격4">#REF!</definedName>
    <definedName name="추정금액" localSheetId="1">#REF!</definedName>
    <definedName name="추정금액" localSheetId="0">#REF!</definedName>
    <definedName name="추정금액">#REF!</definedName>
    <definedName name="추정금액3" localSheetId="1">#REF!</definedName>
    <definedName name="추정금액3" localSheetId="0">#REF!</definedName>
    <definedName name="추정금액3">#REF!</definedName>
    <definedName name="추정금액4" localSheetId="1">#REF!</definedName>
    <definedName name="추정금액4" localSheetId="0">#REF!</definedName>
    <definedName name="추정금액4">#REF!</definedName>
    <definedName name="축전지설치" localSheetId="1">#REF!</definedName>
    <definedName name="축전지설치" localSheetId="0">#REF!</definedName>
    <definedName name="축전지설치">#REF!</definedName>
    <definedName name="축전지설치A" localSheetId="1">#REF!</definedName>
    <definedName name="축전지설치A" localSheetId="0">#REF!</definedName>
    <definedName name="축전지설치A">#REF!</definedName>
    <definedName name="출고" localSheetId="1">#REF!</definedName>
    <definedName name="출고" localSheetId="0">#REF!</definedName>
    <definedName name="출고">#REF!</definedName>
    <definedName name="출고비저" localSheetId="1">#REF!</definedName>
    <definedName name="출고비저" localSheetId="0">#REF!</definedName>
    <definedName name="출고비저">#REF!</definedName>
    <definedName name="출고저장" localSheetId="1">#REF!</definedName>
    <definedName name="출고저장" localSheetId="0">#REF!</definedName>
    <definedName name="출고저장">#REF!</definedName>
    <definedName name="충전기설치" localSheetId="1">#REF!</definedName>
    <definedName name="충전기설치" localSheetId="0">#REF!</definedName>
    <definedName name="충전기설치">#REF!</definedName>
    <definedName name="충전기설치A" localSheetId="1">#REF!</definedName>
    <definedName name="충전기설치A" localSheetId="0">#REF!</definedName>
    <definedName name="충전기설치A">#REF!</definedName>
    <definedName name="충진재" localSheetId="1">#REF!</definedName>
    <definedName name="충진재" localSheetId="0">#REF!</definedName>
    <definedName name="충진재">#REF!</definedName>
    <definedName name="취부밴드1" localSheetId="1">#REF!</definedName>
    <definedName name="취부밴드1" localSheetId="0">#REF!</definedName>
    <definedName name="취부밴드1">#REF!</definedName>
    <definedName name="취부밴드A" localSheetId="1">#REF!</definedName>
    <definedName name="취부밴드A" localSheetId="0">#REF!</definedName>
    <definedName name="취부밴드A">#REF!</definedName>
    <definedName name="측량기능사" localSheetId="1">#REF!</definedName>
    <definedName name="측량기능사" localSheetId="0">#REF!</definedName>
    <definedName name="측량기능사">#REF!</definedName>
    <definedName name="측부" localSheetId="1">#REF!</definedName>
    <definedName name="측부" localSheetId="0">#REF!</definedName>
    <definedName name="측부">#REF!</definedName>
    <definedName name="측정함" localSheetId="1">#REF!</definedName>
    <definedName name="측정함" localSheetId="0">#REF!</definedName>
    <definedName name="측정함">#REF!</definedName>
    <definedName name="측지기사1급" localSheetId="1">#REF!</definedName>
    <definedName name="측지기사1급" localSheetId="0">#REF!</definedName>
    <definedName name="측지기사1급">#REF!</definedName>
    <definedName name="측지기사2급" localSheetId="1">#REF!</definedName>
    <definedName name="측지기사2급" localSheetId="0">#REF!</definedName>
    <definedName name="측지기사2급">#REF!</definedName>
    <definedName name="칠씨" localSheetId="1">#REF!</definedName>
    <definedName name="칠씨" localSheetId="0">#REF!</definedName>
    <definedName name="칠씨">#REF!</definedName>
    <definedName name="ㅋ" localSheetId="1" hidden="1">{#N/A,#N/A,TRUE,"토적및재료집계";#N/A,#N/A,TRUE,"토적및재료집계";#N/A,#N/A,TRUE,"단위량"}</definedName>
    <definedName name="ㅋ" hidden="1">{#N/A,#N/A,TRUE,"토적및재료집계";#N/A,#N/A,TRUE,"토적및재료집계";#N/A,#N/A,TRUE,"단위량"}</definedName>
    <definedName name="ㅋ1" localSheetId="1">#REF!</definedName>
    <definedName name="ㅋ1" localSheetId="0">#REF!</definedName>
    <definedName name="ㅋ1">#REF!</definedName>
    <definedName name="ㅋㅋㅋ" localSheetId="1" hidden="1">{#N/A,#N/A,FALSE,"전력간선"}</definedName>
    <definedName name="ㅋㅋㅋ" hidden="1">{#N/A,#N/A,FALSE,"전력간선"}</definedName>
    <definedName name="칼블럭설치" localSheetId="1">#REF!</definedName>
    <definedName name="칼블럭설치" localSheetId="0">#REF!</definedName>
    <definedName name="칼블럭설치">#REF!</definedName>
    <definedName name="캇타간재">'[36]기계경비(시간당)'!$H$92</definedName>
    <definedName name="캇타노무">'[36]기계경비(시간당)'!$H$88</definedName>
    <definedName name="캇타손료">'[36]기계경비(시간당)'!$H$87</definedName>
    <definedName name="컨넥터철거" localSheetId="1">#REF!</definedName>
    <definedName name="컨넥터철거" localSheetId="0">#REF!</definedName>
    <definedName name="컨넥터철거">#REF!</definedName>
    <definedName name="컨넥터철거A" localSheetId="1">#REF!</definedName>
    <definedName name="컨넥터철거A" localSheetId="0">#REF!</definedName>
    <definedName name="컨넥터철거A">#REF!</definedName>
    <definedName name="컷터경비" localSheetId="1">#REF!</definedName>
    <definedName name="컷터경비" localSheetId="0">#REF!</definedName>
    <definedName name="컷터경비">#REF!</definedName>
    <definedName name="컷터노무" localSheetId="1">#REF!</definedName>
    <definedName name="컷터노무" localSheetId="0">#REF!</definedName>
    <definedName name="컷터노무">#REF!</definedName>
    <definedName name="컷터재료" localSheetId="1">#REF!</definedName>
    <definedName name="컷터재료" localSheetId="0">#REF!</definedName>
    <definedName name="컷터재료">#REF!</definedName>
    <definedName name="케이블" localSheetId="1">#REF!</definedName>
    <definedName name="케이블" localSheetId="0">#REF!</definedName>
    <definedName name="케이블">#REF!</definedName>
    <definedName name="케이블간지" localSheetId="1" hidden="1">{#N/A,#N/A,TRUE,"토적및재료집계";#N/A,#N/A,TRUE,"토적및재료집계";#N/A,#N/A,TRUE,"단위량"}</definedName>
    <definedName name="케이블간지" hidden="1">{#N/A,#N/A,TRUE,"토적및재료집계";#N/A,#N/A,TRUE,"토적및재료집계";#N/A,#N/A,TRUE,"단위량"}</definedName>
    <definedName name="케이블길이" localSheetId="1">#REF!</definedName>
    <definedName name="케이블길이" localSheetId="0">#REF!</definedName>
    <definedName name="케이블길이">#REF!</definedName>
    <definedName name="케이블명찰취부가공" localSheetId="1">#REF!</definedName>
    <definedName name="케이블명찰취부가공" localSheetId="0">#REF!</definedName>
    <definedName name="케이블명찰취부가공">#REF!</definedName>
    <definedName name="케이블명찰취부지중" localSheetId="1">#REF!</definedName>
    <definedName name="케이블명찰취부지중" localSheetId="0">#REF!</definedName>
    <definedName name="케이블명찰취부지중">#REF!</definedName>
    <definedName name="케이블바인딩1열" localSheetId="1">#REF!</definedName>
    <definedName name="케이블바인딩1열" localSheetId="0">#REF!</definedName>
    <definedName name="케이블바인딩1열">#REF!</definedName>
    <definedName name="케이블바인딩1열할증" localSheetId="1">#REF!</definedName>
    <definedName name="케이블바인딩1열할증" localSheetId="0">#REF!</definedName>
    <definedName name="케이블바인딩1열할증">#REF!</definedName>
    <definedName name="케이블바인딩2열" localSheetId="1">#REF!</definedName>
    <definedName name="케이블바인딩2열" localSheetId="0">#REF!</definedName>
    <definedName name="케이블바인딩2열">#REF!</definedName>
    <definedName name="케이블바인딩2열할증" localSheetId="1">#REF!</definedName>
    <definedName name="케이블바인딩2열할증" localSheetId="0">#REF!</definedName>
    <definedName name="케이블바인딩2열할증">#REF!</definedName>
    <definedName name="케이블시험" localSheetId="1">#REF!</definedName>
    <definedName name="케이블시험" localSheetId="0">#REF!</definedName>
    <definedName name="케이블시험">#REF!</definedName>
    <definedName name="케이블운반비" localSheetId="1">#REF!</definedName>
    <definedName name="케이블운반비" localSheetId="0">#REF!</definedName>
    <definedName name="케이블운반비">#REF!</definedName>
    <definedName name="케이블철거" localSheetId="1">#REF!</definedName>
    <definedName name="케이블철거" localSheetId="0">#REF!</definedName>
    <definedName name="케이블철거">#REF!</definedName>
    <definedName name="케이블크리트A" localSheetId="1">#REF!</definedName>
    <definedName name="케이블크리트A" localSheetId="0">#REF!</definedName>
    <definedName name="케이블크리트A">#REF!</definedName>
    <definedName name="케이블크리트시설" localSheetId="1">#REF!</definedName>
    <definedName name="케이블크리트시설" localSheetId="0">#REF!</definedName>
    <definedName name="케이블크리트시설">#REF!</definedName>
    <definedName name="케이블크리트시설A" localSheetId="1">#REF!</definedName>
    <definedName name="케이블크리트시설A" localSheetId="0">#REF!</definedName>
    <definedName name="케이블크리트시설A">#REF!</definedName>
    <definedName name="케이블타이A" localSheetId="1">#REF!</definedName>
    <definedName name="케이블타이A" localSheetId="0">#REF!</definedName>
    <definedName name="케이블타이A">#REF!</definedName>
    <definedName name="케이블포설품" localSheetId="1">#REF!</definedName>
    <definedName name="케이블포설품" localSheetId="0">#REF!</definedName>
    <definedName name="케이블포설품">#REF!</definedName>
    <definedName name="케이블피스표서울" localSheetId="1">'2018년 인건비(생활관)'!케이블피스표서울</definedName>
    <definedName name="케이블피스표서울">[0]!케이블피스표서울</definedName>
    <definedName name="케이블할증" localSheetId="1">#REF!</definedName>
    <definedName name="케이블할증" localSheetId="0">#REF!</definedName>
    <definedName name="케이블할증">#REF!</definedName>
    <definedName name="케지" localSheetId="1">#REF!</definedName>
    <definedName name="케지" localSheetId="0">#REF!</definedName>
    <definedName name="케지">#REF!</definedName>
    <definedName name="케타1" localSheetId="1">#REF!</definedName>
    <definedName name="케타1" localSheetId="0">#REF!</definedName>
    <definedName name="케타1">#REF!</definedName>
    <definedName name="케타2" localSheetId="1">#REF!</definedName>
    <definedName name="케타2" localSheetId="0">#REF!</definedName>
    <definedName name="케타2">#REF!</definedName>
    <definedName name="코너" localSheetId="1">#REF!</definedName>
    <definedName name="코너" localSheetId="0">#REF!</definedName>
    <definedName name="코너">#REF!</definedName>
    <definedName name="코드" localSheetId="1">#REF!</definedName>
    <definedName name="코드" localSheetId="0">#REF!</definedName>
    <definedName name="코드">#REF!</definedName>
    <definedName name="코어접속" localSheetId="1">#REF!</definedName>
    <definedName name="코어접속" localSheetId="0">#REF!</definedName>
    <definedName name="코어접속">#REF!</definedName>
    <definedName name="콘굴착" localSheetId="1">#REF!</definedName>
    <definedName name="콘굴착" localSheetId="0">#REF!</definedName>
    <definedName name="콘굴착">#REF!</definedName>
    <definedName name="콘넥터5C" localSheetId="1">#REF!</definedName>
    <definedName name="콘넥터5C" localSheetId="0">#REF!</definedName>
    <definedName name="콘넥터5C">#REF!</definedName>
    <definedName name="콘넥터7c" localSheetId="1">#REF!</definedName>
    <definedName name="콘넥터7c" localSheetId="0">#REF!</definedName>
    <definedName name="콘넥터7c">#REF!</definedName>
    <definedName name="콘전주" localSheetId="1">#REF!</definedName>
    <definedName name="콘전주" localSheetId="0">#REF!</definedName>
    <definedName name="콘전주">#REF!</definedName>
    <definedName name="콘전주1" localSheetId="1">#REF!</definedName>
    <definedName name="콘전주1" localSheetId="0">#REF!</definedName>
    <definedName name="콘전주1">#REF!</definedName>
    <definedName name="콘크리트2" localSheetId="1" hidden="1">#REF!</definedName>
    <definedName name="콘크리트2" localSheetId="0" hidden="1">#REF!</definedName>
    <definedName name="콘크리트2" hidden="1">#REF!</definedName>
    <definedName name="콘크리트공" localSheetId="1">#REF!</definedName>
    <definedName name="콘크리트공" localSheetId="0">#REF!</definedName>
    <definedName name="콘크리트공">#REF!</definedName>
    <definedName name="콘크리트타설" localSheetId="1">#REF!</definedName>
    <definedName name="콘크리트타설" localSheetId="0">#REF!</definedName>
    <definedName name="콘크리트타설">#REF!</definedName>
    <definedName name="콤프" localSheetId="1">#REF!</definedName>
    <definedName name="콤프" localSheetId="0">#REF!</definedName>
    <definedName name="콤프">#REF!</definedName>
    <definedName name="크램인1" localSheetId="1">#REF!</definedName>
    <definedName name="크램인1" localSheetId="0">#REF!</definedName>
    <definedName name="크램인1">#REF!</definedName>
    <definedName name="크램인2" localSheetId="1">#REF!</definedName>
    <definedName name="크램인2" localSheetId="0">#REF!</definedName>
    <definedName name="크램인2">#REF!</definedName>
    <definedName name="크램접1" localSheetId="1">#REF!</definedName>
    <definedName name="크램접1" localSheetId="0">#REF!</definedName>
    <definedName name="크램접1">#REF!</definedName>
    <definedName name="크램접2" localSheetId="1">#REF!</definedName>
    <definedName name="크램접2" localSheetId="0">#REF!</definedName>
    <definedName name="크램접2">#REF!</definedName>
    <definedName name="크램프5c" localSheetId="1">#REF!</definedName>
    <definedName name="크램프5c" localSheetId="0">#REF!</definedName>
    <definedName name="크램프5c">#REF!</definedName>
    <definedName name="크램프ss" localSheetId="1">#REF!</definedName>
    <definedName name="크램프ss" localSheetId="0">#REF!</definedName>
    <definedName name="크램프ss">#REF!</definedName>
    <definedName name="크램프설치" localSheetId="1">#REF!</definedName>
    <definedName name="크램프설치" localSheetId="0">#REF!</definedName>
    <definedName name="크램프설치">#REF!</definedName>
    <definedName name="크램프철거A" localSheetId="1">#REF!</definedName>
    <definedName name="크램프철거A" localSheetId="0">#REF!</definedName>
    <definedName name="크램프철거A">#REF!</definedName>
    <definedName name="크램프취부A" localSheetId="1">#REF!</definedName>
    <definedName name="크램프취부A" localSheetId="0">#REF!</definedName>
    <definedName name="크램프취부A">#REF!</definedName>
    <definedName name="크리트설치" localSheetId="1">#REF!</definedName>
    <definedName name="크리트설치" localSheetId="0">#REF!</definedName>
    <definedName name="크리트설치">#REF!</definedName>
    <definedName name="크리트취부" localSheetId="1">#REF!</definedName>
    <definedName name="크리트취부" localSheetId="0">#REF!</definedName>
    <definedName name="크리트취부">#REF!</definedName>
    <definedName name="크립" localSheetId="1">#REF!</definedName>
    <definedName name="크립" localSheetId="0">#REF!</definedName>
    <definedName name="크립">#REF!</definedName>
    <definedName name="클립" localSheetId="1">#REF!</definedName>
    <definedName name="클립" localSheetId="0">#REF!</definedName>
    <definedName name="클립">#REF!</definedName>
    <definedName name="ㅌ1121" localSheetId="1">[57]하조서!#REF!</definedName>
    <definedName name="ㅌ1121" localSheetId="0">[57]하조서!#REF!</definedName>
    <definedName name="ㅌ1121">[57]하조서!#REF!</definedName>
    <definedName name="ㅌㅌㅌ" localSheetId="1">#REF!</definedName>
    <definedName name="ㅌㅌㅌ" localSheetId="0">#REF!</definedName>
    <definedName name="ㅌㅌㅌ">#REF!</definedName>
    <definedName name="타이" localSheetId="1">#REF!</definedName>
    <definedName name="타이" localSheetId="0">#REF!</definedName>
    <definedName name="타이">#REF!</definedName>
    <definedName name="타이어" localSheetId="1">#REF!</definedName>
    <definedName name="타이어" localSheetId="0">#REF!</definedName>
    <definedName name="타이어">#REF!</definedName>
    <definedName name="타일공" localSheetId="1">#REF!</definedName>
    <definedName name="타일공" localSheetId="0">#REF!</definedName>
    <definedName name="타일공">#REF!</definedName>
    <definedName name="터파기손료" localSheetId="1">#REF!</definedName>
    <definedName name="터파기손료" localSheetId="0">#REF!</definedName>
    <definedName name="터파기손료">#REF!</definedName>
    <definedName name="터파기재료" localSheetId="1">#REF!</definedName>
    <definedName name="터파기재료" localSheetId="0">#REF!</definedName>
    <definedName name="터파기재료">#REF!</definedName>
    <definedName name="텐트손료" localSheetId="1">#REF!</definedName>
    <definedName name="텐트손료" localSheetId="0">#REF!</definedName>
    <definedName name="텐트손료">#REF!</definedName>
    <definedName name="토" localSheetId="1" hidden="1">{#N/A,#N/A,FALSE,"구조1"}</definedName>
    <definedName name="토" hidden="1">{#N/A,#N/A,FALSE,"구조1"}</definedName>
    <definedName name="토목설계" localSheetId="1" hidden="1">{#N/A,#N/A,FALSE,"골재소요량";#N/A,#N/A,FALSE,"골재소요량"}</definedName>
    <definedName name="토목설계" hidden="1">{#N/A,#N/A,FALSE,"골재소요량";#N/A,#N/A,FALSE,"골재소요량"}</definedName>
    <definedName name="통IDF16T" localSheetId="1">#REF!</definedName>
    <definedName name="통IDF16T" localSheetId="0">#REF!</definedName>
    <definedName name="통IDF16T">#REF!</definedName>
    <definedName name="통기1" localSheetId="1">#REF!</definedName>
    <definedName name="통기1" localSheetId="0">#REF!</definedName>
    <definedName name="통기1">#REF!</definedName>
    <definedName name="통기2" localSheetId="1">#REF!</definedName>
    <definedName name="통기2" localSheetId="0">#REF!</definedName>
    <definedName name="통기2">#REF!</definedName>
    <definedName name="통내">[38]노무비!$B$8</definedName>
    <definedName name="통설">[38]노무비!$B$10</definedName>
    <definedName name="통신내" localSheetId="1">#REF!</definedName>
    <definedName name="통신내" localSheetId="0">#REF!</definedName>
    <definedName name="통신내">#REF!</definedName>
    <definedName name="통신내선" localSheetId="1">#REF!</definedName>
    <definedName name="통신내선" localSheetId="0">#REF!</definedName>
    <definedName name="통신내선">#REF!</definedName>
    <definedName name="통신내선공" localSheetId="1">#REF!</definedName>
    <definedName name="통신내선공" localSheetId="0">#REF!</definedName>
    <definedName name="통신내선공">#REF!</definedName>
    <definedName name="통신설" localSheetId="1">#REF!</definedName>
    <definedName name="통신설" localSheetId="0">#REF!</definedName>
    <definedName name="통신설">#REF!</definedName>
    <definedName name="통신설비공" localSheetId="1">#REF!</definedName>
    <definedName name="통신설비공" localSheetId="0">#REF!</definedName>
    <definedName name="통신설비공">#REF!</definedName>
    <definedName name="통신외" localSheetId="1">#REF!</definedName>
    <definedName name="통신외" localSheetId="0">#REF!</definedName>
    <definedName name="통신외">#REF!</definedName>
    <definedName name="통신외선" localSheetId="1">#REF!</definedName>
    <definedName name="통신외선" localSheetId="0">#REF!</definedName>
    <definedName name="통신외선">#REF!</definedName>
    <definedName name="통신외선공" localSheetId="1">#REF!</definedName>
    <definedName name="통신외선공" localSheetId="0">#REF!</definedName>
    <definedName name="통신외선공">#REF!</definedName>
    <definedName name="통신케" localSheetId="1">#REF!</definedName>
    <definedName name="통신케" localSheetId="0">#REF!</definedName>
    <definedName name="통신케">#REF!</definedName>
    <definedName name="통신케이블공" localSheetId="1">#REF!</definedName>
    <definedName name="통신케이블공" localSheetId="0">#REF!</definedName>
    <definedName name="통신케이블공">#REF!</definedName>
    <definedName name="통합물량" localSheetId="1">#REF!</definedName>
    <definedName name="통합물량" localSheetId="0">#REF!</definedName>
    <definedName name="통합물량">#REF!</definedName>
    <definedName name="투입일정" localSheetId="1">#REF!</definedName>
    <definedName name="투입일정" localSheetId="0">#REF!</definedName>
    <definedName name="투입일정">#REF!</definedName>
    <definedName name="특고압" localSheetId="1">#REF!</definedName>
    <definedName name="특고압" localSheetId="0">#REF!</definedName>
    <definedName name="특고압">#REF!</definedName>
    <definedName name="특고압케이블공" localSheetId="1">#REF!</definedName>
    <definedName name="특고압케이블공" localSheetId="0">#REF!</definedName>
    <definedName name="특고압케이블공">#REF!</definedName>
    <definedName name="특고케이블공" localSheetId="1">#REF!</definedName>
    <definedName name="특고케이블공" localSheetId="0">#REF!</definedName>
    <definedName name="특고케이블공">#REF!</definedName>
    <definedName name="특별" localSheetId="1">#REF!</definedName>
    <definedName name="특별" localSheetId="0">#REF!</definedName>
    <definedName name="특별">#REF!</definedName>
    <definedName name="특별인부" localSheetId="1">#REF!</definedName>
    <definedName name="특별인부" localSheetId="0">#REF!</definedName>
    <definedName name="특별인부">#REF!</definedName>
    <definedName name="특수" localSheetId="1">#REF!</definedName>
    <definedName name="특수" localSheetId="0">#REF!</definedName>
    <definedName name="특수">#REF!</definedName>
    <definedName name="특수비계공" localSheetId="1">#REF!</definedName>
    <definedName name="특수비계공" localSheetId="0">#REF!</definedName>
    <definedName name="특수비계공">#REF!</definedName>
    <definedName name="ㅍ" localSheetId="1">'2018년 인건비(생활관)'!ㅍ</definedName>
    <definedName name="ㅍ">[0]!ㅍ</definedName>
    <definedName name="ㅍㅍㅍ" localSheetId="1">#REF!</definedName>
    <definedName name="ㅍㅍㅍ" localSheetId="0">#REF!</definedName>
    <definedName name="ㅍㅍㅍ">#REF!</definedName>
    <definedName name="판매" localSheetId="1">[37]설치공사비!#REF!</definedName>
    <definedName name="판매" localSheetId="0">[37]설치공사비!#REF!</definedName>
    <definedName name="판매">[37]설치공사비!#REF!</definedName>
    <definedName name="평" localSheetId="1">#REF!</definedName>
    <definedName name="평" localSheetId="0">#REF!</definedName>
    <definedName name="평">#REF!</definedName>
    <definedName name="포선납땜1" localSheetId="1">#REF!</definedName>
    <definedName name="포선납땜1" localSheetId="0">#REF!</definedName>
    <definedName name="포선납땜1">#REF!</definedName>
    <definedName name="포선납땜A" localSheetId="1">#REF!</definedName>
    <definedName name="포선납땜A" localSheetId="0">#REF!</definedName>
    <definedName name="포선납땜A">#REF!</definedName>
    <definedName name="포설" localSheetId="1">#REF!</definedName>
    <definedName name="포설" localSheetId="0">#REF!</definedName>
    <definedName name="포설">#REF!</definedName>
    <definedName name="포설공" localSheetId="1">#REF!</definedName>
    <definedName name="포설공" localSheetId="0">#REF!</definedName>
    <definedName name="포설공">#REF!</definedName>
    <definedName name="포설관로" localSheetId="1">#REF!</definedName>
    <definedName name="포설관로" localSheetId="0">#REF!</definedName>
    <definedName name="포설관로">#REF!</definedName>
    <definedName name="포설관번" localSheetId="1">#REF!</definedName>
    <definedName name="포설관번" localSheetId="0">#REF!</definedName>
    <definedName name="포설관번">#REF!</definedName>
    <definedName name="포설관보" localSheetId="1">#REF!</definedName>
    <definedName name="포설관보" localSheetId="0">#REF!</definedName>
    <definedName name="포설관보">#REF!</definedName>
    <definedName name="포설구간" localSheetId="1">#REF!</definedName>
    <definedName name="포설구간" localSheetId="0">#REF!</definedName>
    <definedName name="포설구간">#REF!</definedName>
    <definedName name="포설전력구" localSheetId="1">#REF!</definedName>
    <definedName name="포설전력구" localSheetId="0">#REF!</definedName>
    <definedName name="포설전력구">#REF!</definedName>
    <definedName name="포설할증제외품" localSheetId="1">#REF!</definedName>
    <definedName name="포설할증제외품" localSheetId="0">#REF!</definedName>
    <definedName name="포설할증제외품">#REF!</definedName>
    <definedName name="포장공" localSheetId="1">#REF!</definedName>
    <definedName name="포장공" localSheetId="0">#REF!</definedName>
    <definedName name="포장공">#REF!</definedName>
    <definedName name="표" localSheetId="1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표" hidden="1">{#N/A,#N/A,TRUE,"공종단가";#N/A,#N/A,TRUE,"Mtr단가";#N/A,#N/A,TRUE,"170GIS단가";#N/A,#N/A,TRUE,"258GIS단가";#N/A,#N/A,TRUE,"잡단가A";#N/A,#N/A,TRUE,"잡단가B";#N/A,#N/A,TRUE,"잡단가C";#N/A,#N/A,TRUE,"토목방재단가";#N/A,#N/A,TRUE,"MTR품";#N/A,#N/A,TRUE,"170GIS품";#N/A,#N/A,TRUE,"25.8GIS품";#N/A,#N/A,TRUE,"잡설비품";#N/A,#N/A,TRUE,"토목방재";#N/A,#N/A,TRUE,"시중노임"}</definedName>
    <definedName name="표시찰A" localSheetId="1">#REF!</definedName>
    <definedName name="표시찰A" localSheetId="0">#REF!</definedName>
    <definedName name="표시찰A">#REF!</definedName>
    <definedName name="표시찰철거" localSheetId="1">#REF!</definedName>
    <definedName name="표시찰철거" localSheetId="0">#REF!</definedName>
    <definedName name="표시찰철거">#REF!</definedName>
    <definedName name="표시찰취부1" localSheetId="1">#REF!</definedName>
    <definedName name="표시찰취부1" localSheetId="0">#REF!</definedName>
    <definedName name="표시찰취부1">#REF!</definedName>
    <definedName name="표시찰취부A" localSheetId="1">#REF!</definedName>
    <definedName name="표시찰취부A" localSheetId="0">#REF!</definedName>
    <definedName name="표시찰취부A">#REF!</definedName>
    <definedName name="표준공종" localSheetId="1">#REF!</definedName>
    <definedName name="표준공종" localSheetId="0">#REF!</definedName>
    <definedName name="표준공종">#REF!</definedName>
    <definedName name="표지" localSheetId="1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표지" hidden="1">{"stand",#N/A,TRUE,"공종단가";"mtrvl",#N/A,TRUE,"단가산출";"gis170vl",#N/A,TRUE,"단가산출";"gis23vl",#N/A,TRUE,"단가산출";"cpdlavl",#N/A,TRUE,"단가산출";"BUSVL",#N/A,TRUE,"단가산출";"CABLE",#N/A,TRUE,"단가산출";"MTRST",#N/A,TRUE,"MTR품";"GIS170ST",#N/A,TRUE,"170GIS품";"GIS23ST",#N/A,TRUE,"25.8GIS품";"GITAST",#N/A,TRUE,"잡설비품";"STST",#N/A,TRUE,"표준공종"}</definedName>
    <definedName name="표지2" localSheetId="1">#REF!</definedName>
    <definedName name="표지2" localSheetId="0">#REF!</definedName>
    <definedName name="표지2">#REF!</definedName>
    <definedName name="푸" localSheetId="1" hidden="1">{#N/A,#N/A,FALSE,"토공2"}</definedName>
    <definedName name="푸" hidden="1">{#N/A,#N/A,FALSE,"토공2"}</definedName>
    <definedName name="품" localSheetId="1">#REF!</definedName>
    <definedName name="품" localSheetId="0">#REF!</definedName>
    <definedName name="품">#REF!</definedName>
    <definedName name="품1_1" localSheetId="1">#REF!</definedName>
    <definedName name="품1_1" localSheetId="0">#REF!</definedName>
    <definedName name="품1_1">#REF!</definedName>
    <definedName name="품1_2" localSheetId="1">#REF!</definedName>
    <definedName name="품1_2" localSheetId="0">#REF!</definedName>
    <definedName name="품1_2">#REF!</definedName>
    <definedName name="품1_3" localSheetId="1">#REF!</definedName>
    <definedName name="품1_3" localSheetId="0">#REF!</definedName>
    <definedName name="품1_3">#REF!</definedName>
    <definedName name="품1_4" localSheetId="1">#REF!</definedName>
    <definedName name="품1_4" localSheetId="0">#REF!</definedName>
    <definedName name="품1_4">#REF!</definedName>
    <definedName name="품1_5" localSheetId="1">#REF!</definedName>
    <definedName name="품1_5" localSheetId="0">#REF!</definedName>
    <definedName name="품1_5">#REF!</definedName>
    <definedName name="품11" localSheetId="1">#REF!</definedName>
    <definedName name="품11" localSheetId="0">#REF!</definedName>
    <definedName name="품11">#REF!</definedName>
    <definedName name="품셈" localSheetId="1">#REF!</definedName>
    <definedName name="품셈" localSheetId="0">#REF!</definedName>
    <definedName name="품셈">#REF!</definedName>
    <definedName name="품셈경비" localSheetId="1">#REF!</definedName>
    <definedName name="품셈경비" localSheetId="0">#REF!</definedName>
    <definedName name="품셈경비">#REF!</definedName>
    <definedName name="품셈이랑께" localSheetId="1">#REF!</definedName>
    <definedName name="품셈이랑께" localSheetId="0">#REF!</definedName>
    <definedName name="품셈이랑께">#REF!</definedName>
    <definedName name="품종" localSheetId="1">#REF!</definedName>
    <definedName name="품종" localSheetId="0">#REF!</definedName>
    <definedName name="품종">#REF!</definedName>
    <definedName name="풍량" localSheetId="1">#REF!</definedName>
    <definedName name="풍량" localSheetId="0">#REF!</definedName>
    <definedName name="풍량">#REF!</definedName>
    <definedName name="프랜트" localSheetId="1">#REF!</definedName>
    <definedName name="프랜트" localSheetId="0">#REF!</definedName>
    <definedName name="프랜트">#REF!</definedName>
    <definedName name="프랜트전공" localSheetId="1">#REF!</definedName>
    <definedName name="프랜트전공" localSheetId="0">#REF!</definedName>
    <definedName name="프랜트전공">#REF!</definedName>
    <definedName name="프린터" localSheetId="1">#REF!</definedName>
    <definedName name="프린터" localSheetId="0">#REF!</definedName>
    <definedName name="프린터">#REF!</definedName>
    <definedName name="플랜" localSheetId="1">#REF!</definedName>
    <definedName name="플랜" localSheetId="0">#REF!</definedName>
    <definedName name="플랜">#REF!</definedName>
    <definedName name="플랜트공" localSheetId="1">#REF!</definedName>
    <definedName name="플랜트공" localSheetId="0">#REF!</definedName>
    <definedName name="플랜트공">#REF!</definedName>
    <definedName name="플랜트기계설치공" localSheetId="1">#REF!</definedName>
    <definedName name="플랜트기계설치공" localSheetId="0">#REF!</definedName>
    <definedName name="플랜트기계설치공">#REF!</definedName>
    <definedName name="플랜트배관공" localSheetId="1">#REF!</definedName>
    <definedName name="플랜트배관공" localSheetId="0">#REF!</definedName>
    <definedName name="플랜트배관공">#REF!</definedName>
    <definedName name="플랜트용접공" localSheetId="1">#REF!</definedName>
    <definedName name="플랜트용접공" localSheetId="0">#REF!</definedName>
    <definedName name="플랜트용접공">#REF!</definedName>
    <definedName name="플랜트전공" localSheetId="1">#REF!</definedName>
    <definedName name="플랜트전공" localSheetId="0">#REF!</definedName>
    <definedName name="플랜트전공">#REF!</definedName>
    <definedName name="플랜트특수용접공" localSheetId="1">#REF!</definedName>
    <definedName name="플랜트특수용접공" localSheetId="0">#REF!</definedName>
    <definedName name="플랜트특수용접공">#REF!</definedName>
    <definedName name="플렉시블" localSheetId="1">#REF!</definedName>
    <definedName name="플렉시블" localSheetId="0">#REF!</definedName>
    <definedName name="플렉시블">#REF!</definedName>
    <definedName name="피복시험" localSheetId="1">#REF!</definedName>
    <definedName name="피복시험" localSheetId="0">#REF!</definedName>
    <definedName name="피복시험">#REF!</definedName>
    <definedName name="피복절연" localSheetId="1">#REF!</definedName>
    <definedName name="피복절연" localSheetId="0">#REF!</definedName>
    <definedName name="피복절연">#REF!</definedName>
    <definedName name="피이강남" localSheetId="1">#REF!</definedName>
    <definedName name="피이강남" localSheetId="0">#REF!</definedName>
    <definedName name="피이강남">#REF!</definedName>
    <definedName name="피이광교" localSheetId="1">#REF!</definedName>
    <definedName name="피이광교" localSheetId="0">#REF!</definedName>
    <definedName name="피이광교">#REF!</definedName>
    <definedName name="피이광주" localSheetId="1">#REF!</definedName>
    <definedName name="피이광주" localSheetId="0">#REF!</definedName>
    <definedName name="피이광주">#REF!</definedName>
    <definedName name="피이대구" localSheetId="1">#REF!</definedName>
    <definedName name="피이대구" localSheetId="0">#REF!</definedName>
    <definedName name="피이대구">#REF!</definedName>
    <definedName name="피이대전" localSheetId="1">#REF!</definedName>
    <definedName name="피이대전" localSheetId="0">#REF!</definedName>
    <definedName name="피이대전">#REF!</definedName>
    <definedName name="피이동교" localSheetId="1">#REF!</definedName>
    <definedName name="피이동교" localSheetId="0">#REF!</definedName>
    <definedName name="피이동교">#REF!</definedName>
    <definedName name="피이르네상스" localSheetId="1">#REF!</definedName>
    <definedName name="피이르네상스" localSheetId="0">#REF!</definedName>
    <definedName name="피이르네상스">#REF!</definedName>
    <definedName name="피이발산" localSheetId="1">#REF!</definedName>
    <definedName name="피이발산" localSheetId="0">#REF!</definedName>
    <definedName name="피이발산">#REF!</definedName>
    <definedName name="피이방배" localSheetId="1">#REF!</definedName>
    <definedName name="피이방배" localSheetId="0">#REF!</definedName>
    <definedName name="피이방배">#REF!</definedName>
    <definedName name="피이보라매" localSheetId="1">#REF!</definedName>
    <definedName name="피이보라매" localSheetId="0">#REF!</definedName>
    <definedName name="피이보라매">#REF!</definedName>
    <definedName name="피이본사" localSheetId="1">#REF!</definedName>
    <definedName name="피이본사" localSheetId="0">#REF!</definedName>
    <definedName name="피이본사">#REF!</definedName>
    <definedName name="피이사당" localSheetId="1">#REF!</definedName>
    <definedName name="피이사당" localSheetId="0">#REF!</definedName>
    <definedName name="피이사당">#REF!</definedName>
    <definedName name="피이삼성" localSheetId="1">#REF!</definedName>
    <definedName name="피이삼성" localSheetId="0">#REF!</definedName>
    <definedName name="피이삼성">#REF!</definedName>
    <definedName name="피이삼풍" localSheetId="1">#REF!</definedName>
    <definedName name="피이삼풍" localSheetId="0">#REF!</definedName>
    <definedName name="피이삼풍">#REF!</definedName>
    <definedName name="피이서초" localSheetId="1">#REF!</definedName>
    <definedName name="피이서초" localSheetId="0">#REF!</definedName>
    <definedName name="피이서초">#REF!</definedName>
    <definedName name="피이수원" localSheetId="1">#REF!</definedName>
    <definedName name="피이수원" localSheetId="0">#REF!</definedName>
    <definedName name="피이수원">#REF!</definedName>
    <definedName name="피이신반포" localSheetId="1">#REF!</definedName>
    <definedName name="피이신반포" localSheetId="0">#REF!</definedName>
    <definedName name="피이신반포">#REF!</definedName>
    <definedName name="피이압구정" localSheetId="1">#REF!</definedName>
    <definedName name="피이압구정" localSheetId="0">#REF!</definedName>
    <definedName name="피이압구정">#REF!</definedName>
    <definedName name="피이울산" localSheetId="1">#REF!</definedName>
    <definedName name="피이울산" localSheetId="0">#REF!</definedName>
    <definedName name="피이울산">#REF!</definedName>
    <definedName name="피이울산2" localSheetId="1">#REF!</definedName>
    <definedName name="피이울산2" localSheetId="0">#REF!</definedName>
    <definedName name="피이울산2">#REF!</definedName>
    <definedName name="피이울산신" localSheetId="1">#REF!</definedName>
    <definedName name="피이울산신" localSheetId="0">#REF!</definedName>
    <definedName name="피이울산신">#REF!</definedName>
    <definedName name="피이울산철" localSheetId="1">#REF!</definedName>
    <definedName name="피이울산철" localSheetId="0">#REF!</definedName>
    <definedName name="피이울산철">#REF!</definedName>
    <definedName name="피이인천" localSheetId="1">#REF!</definedName>
    <definedName name="피이인천" localSheetId="0">#REF!</definedName>
    <definedName name="피이인천">#REF!</definedName>
    <definedName name="피이잠실" localSheetId="1">#REF!</definedName>
    <definedName name="피이잠실" localSheetId="0">#REF!</definedName>
    <definedName name="피이잠실">#REF!</definedName>
    <definedName name="피이전주" localSheetId="1">#REF!</definedName>
    <definedName name="피이전주" localSheetId="0">#REF!</definedName>
    <definedName name="피이전주">#REF!</definedName>
    <definedName name="피이청담" localSheetId="1">#REF!</definedName>
    <definedName name="피이청담" localSheetId="0">#REF!</definedName>
    <definedName name="피이청담">#REF!</definedName>
    <definedName name="피이화정" localSheetId="1">#REF!</definedName>
    <definedName name="피이화정" localSheetId="0">#REF!</definedName>
    <definedName name="피이화정">#REF!</definedName>
    <definedName name="ㅎ" localSheetId="1">'2018년 인건비(생활관)'!ㅎ</definedName>
    <definedName name="ㅎ">[0]!ㅎ</definedName>
    <definedName name="ㅎ114" localSheetId="1">#REF!</definedName>
    <definedName name="ㅎ114" localSheetId="0">#REF!</definedName>
    <definedName name="ㅎ114">#REF!</definedName>
    <definedName name="ㅎ314" localSheetId="1">#REF!</definedName>
    <definedName name="ㅎ314" localSheetId="0">#REF!</definedName>
    <definedName name="ㅎ314">#REF!</definedName>
    <definedName name="ㅎ384" localSheetId="1">#REF!</definedName>
    <definedName name="ㅎ384" localSheetId="0">#REF!</definedName>
    <definedName name="ㅎ384">#REF!</definedName>
    <definedName name="ㅎㄴ" hidden="1">'[39]N賃率-職'!$I$5:$I$30</definedName>
    <definedName name="ㅎㄹ" localSheetId="1">'2018년 인건비(생활관)'!ㅎㄹ</definedName>
    <definedName name="ㅎㄹ">[0]!ㅎㄹ</definedName>
    <definedName name="ㅎㅎ" localSheetId="1">#REF!</definedName>
    <definedName name="ㅎㅎ" localSheetId="0">#REF!</definedName>
    <definedName name="ㅎㅎ">#REF!</definedName>
    <definedName name="하대호" localSheetId="1">#REF!</definedName>
    <definedName name="하대호" localSheetId="0">#REF!</definedName>
    <definedName name="하대호">#REF!</definedName>
    <definedName name="하아드" localSheetId="1">[56]실행내역!#REF!</definedName>
    <definedName name="하아드" localSheetId="0">[56]실행내역!#REF!</definedName>
    <definedName name="하아드">[56]실행내역!#REF!</definedName>
    <definedName name="하위국" localSheetId="1">#REF!</definedName>
    <definedName name="하위국" localSheetId="0">#REF!</definedName>
    <definedName name="하위국">#REF!</definedName>
    <definedName name="하위국명" localSheetId="1">#REF!</definedName>
    <definedName name="하위국명" localSheetId="0">#REF!</definedName>
    <definedName name="하위국명">#REF!</definedName>
    <definedName name="하위국주소" localSheetId="1">#REF!</definedName>
    <definedName name="하위국주소" localSheetId="0">#REF!</definedName>
    <definedName name="하위국주소">#REF!</definedName>
    <definedName name="하주소" localSheetId="1">#REF!</definedName>
    <definedName name="하주소" localSheetId="0">#REF!</definedName>
    <definedName name="하주소">#REF!</definedName>
    <definedName name="학교" localSheetId="1" hidden="1">{#N/A,#N/A,FALSE,"전력간선"}</definedName>
    <definedName name="학교" hidden="1">{#N/A,#N/A,FALSE,"전력간선"}</definedName>
    <definedName name="한생마산" localSheetId="1">'2018년 인건비(생활관)'!한생마산</definedName>
    <definedName name="한생마산">[0]!한생마산</definedName>
    <definedName name="한전수탁공사비2" localSheetId="1">#REF!</definedName>
    <definedName name="한전수탁공사비2" localSheetId="0">#REF!</definedName>
    <definedName name="한전수탁공사비2">#REF!</definedName>
    <definedName name="한전수탁비" localSheetId="1">#REF!</definedName>
    <definedName name="한전수탁비" localSheetId="0">#REF!</definedName>
    <definedName name="한전수탁비">#REF!</definedName>
    <definedName name="할석공" localSheetId="1">#REF!</definedName>
    <definedName name="할석공" localSheetId="0">#REF!</definedName>
    <definedName name="할석공">#REF!</definedName>
    <definedName name="할증" localSheetId="1">#REF!</definedName>
    <definedName name="할증" localSheetId="0">#REF!</definedName>
    <definedName name="할증">#REF!</definedName>
    <definedName name="할증할인률" localSheetId="1">#REF!</definedName>
    <definedName name="할증할인률" localSheetId="0">#REF!</definedName>
    <definedName name="할증할인률">#REF!</definedName>
    <definedName name="함석공" localSheetId="1">#REF!</definedName>
    <definedName name="함석공" localSheetId="0">#REF!</definedName>
    <definedName name="함석공">#REF!</definedName>
    <definedName name="함체" localSheetId="1">#REF!</definedName>
    <definedName name="함체" localSheetId="0">#REF!</definedName>
    <definedName name="함체">#REF!</definedName>
    <definedName name="함체1" localSheetId="1">#REF!</definedName>
    <definedName name="함체1" localSheetId="0">#REF!</definedName>
    <definedName name="함체1">#REF!</definedName>
    <definedName name="함체100" localSheetId="1">#REF!</definedName>
    <definedName name="함체100" localSheetId="0">#REF!</definedName>
    <definedName name="함체100">#REF!</definedName>
    <definedName name="함체2" localSheetId="1">#REF!</definedName>
    <definedName name="함체2" localSheetId="0">#REF!</definedName>
    <definedName name="함체2">#REF!</definedName>
    <definedName name="함체30" localSheetId="1">#REF!</definedName>
    <definedName name="함체30" localSheetId="0">#REF!</definedName>
    <definedName name="함체30">#REF!</definedName>
    <definedName name="함체4" localSheetId="1">#REF!</definedName>
    <definedName name="함체4" localSheetId="0">#REF!</definedName>
    <definedName name="함체4">#REF!</definedName>
    <definedName name="함체5" localSheetId="1">#REF!</definedName>
    <definedName name="함체5" localSheetId="0">#REF!</definedName>
    <definedName name="함체5">#REF!</definedName>
    <definedName name="함체6" localSheetId="1">#REF!</definedName>
    <definedName name="함체6" localSheetId="0">#REF!</definedName>
    <definedName name="함체6">#REF!</definedName>
    <definedName name="함체A" localSheetId="1">#REF!</definedName>
    <definedName name="함체A" localSheetId="0">#REF!</definedName>
    <definedName name="함체A">#REF!</definedName>
    <definedName name="함체B" localSheetId="1">#REF!</definedName>
    <definedName name="함체B" localSheetId="0">#REF!</definedName>
    <definedName name="함체B">#REF!</definedName>
    <definedName name="함체C" localSheetId="1">#REF!</definedName>
    <definedName name="함체C" localSheetId="0">#REF!</definedName>
    <definedName name="함체C">#REF!</definedName>
    <definedName name="함체D" localSheetId="1">#REF!</definedName>
    <definedName name="함체D" localSheetId="0">#REF!</definedName>
    <definedName name="함체D">#REF!</definedName>
    <definedName name="함체E" localSheetId="1">#REF!</definedName>
    <definedName name="함체E" localSheetId="0">#REF!</definedName>
    <definedName name="함체E">#REF!</definedName>
    <definedName name="함체F" localSheetId="1">#REF!</definedName>
    <definedName name="함체F" localSheetId="0">#REF!</definedName>
    <definedName name="함체F">#REF!</definedName>
    <definedName name="함체설치" localSheetId="1">#REF!</definedName>
    <definedName name="함체설치" localSheetId="0">#REF!</definedName>
    <definedName name="함체설치">#REF!</definedName>
    <definedName name="함체설치A" localSheetId="1">#REF!</definedName>
    <definedName name="함체설치A" localSheetId="0">#REF!</definedName>
    <definedName name="함체설치A">#REF!</definedName>
    <definedName name="함체울산신설" localSheetId="1">#REF!</definedName>
    <definedName name="함체울산신설" localSheetId="0">#REF!</definedName>
    <definedName name="함체울산신설">#REF!</definedName>
    <definedName name="함체울산철거" localSheetId="1">#REF!</definedName>
    <definedName name="함체울산철거" localSheetId="0">#REF!</definedName>
    <definedName name="함체울산철거">#REF!</definedName>
    <definedName name="함체철거" localSheetId="1">#REF!</definedName>
    <definedName name="함체철거" localSheetId="0">#REF!</definedName>
    <definedName name="함체철거">#REF!</definedName>
    <definedName name="합계" localSheetId="1">#REF!</definedName>
    <definedName name="합계" localSheetId="0">#REF!</definedName>
    <definedName name="합계">#REF!</definedName>
    <definedName name="합성수지박스설치" localSheetId="1">#REF!</definedName>
    <definedName name="합성수지박스설치" localSheetId="0">#REF!</definedName>
    <definedName name="합성수지박스설치">#REF!</definedName>
    <definedName name="합성수지전선관" localSheetId="1">#REF!</definedName>
    <definedName name="합성수지전선관" localSheetId="0">#REF!</definedName>
    <definedName name="합성수지전선관">#REF!</definedName>
    <definedName name="항목" localSheetId="1">#REF!</definedName>
    <definedName name="항목" localSheetId="0">#REF!</definedName>
    <definedName name="항목">#REF!</definedName>
    <definedName name="해윤" localSheetId="1">#REF!</definedName>
    <definedName name="해윤" localSheetId="0">#REF!</definedName>
    <definedName name="해윤">#REF!</definedName>
    <definedName name="행가" localSheetId="1">#REF!</definedName>
    <definedName name="행가" localSheetId="0">#REF!</definedName>
    <definedName name="행가">#REF!</definedName>
    <definedName name="행가A" localSheetId="1">#REF!</definedName>
    <definedName name="행가A" localSheetId="0">#REF!</definedName>
    <definedName name="행가A">#REF!</definedName>
    <definedName name="행가설치" localSheetId="1">#REF!</definedName>
    <definedName name="행가설치" localSheetId="0">#REF!</definedName>
    <definedName name="행가설치">#REF!</definedName>
    <definedName name="행가시설" localSheetId="1">#REF!</definedName>
    <definedName name="행가시설" localSheetId="0">#REF!</definedName>
    <definedName name="행가시설">#REF!</definedName>
    <definedName name="행가시설A" localSheetId="1">#REF!</definedName>
    <definedName name="행가시설A" localSheetId="0">#REF!</definedName>
    <definedName name="행가시설A">#REF!</definedName>
    <definedName name="행거취부" localSheetId="1">#REF!</definedName>
    <definedName name="행거취부" localSheetId="0">#REF!</definedName>
    <definedName name="행거취부">#REF!</definedName>
    <definedName name="행선안내게시기설비" localSheetId="1">#REF!</definedName>
    <definedName name="행선안내게시기설비" localSheetId="0">#REF!</definedName>
    <definedName name="행선안내게시기설비">#REF!</definedName>
    <definedName name="허가수수료" localSheetId="1">#REF!</definedName>
    <definedName name="허가수수료" localSheetId="0">#REF!</definedName>
    <definedName name="허가수수료">#REF!</definedName>
    <definedName name="현산" localSheetId="1">#REF!</definedName>
    <definedName name="현산" localSheetId="0">#REF!</definedName>
    <definedName name="현산">#REF!</definedName>
    <definedName name="현야" localSheetId="1">#REF!</definedName>
    <definedName name="현야" localSheetId="0">#REF!</definedName>
    <definedName name="현야">#REF!</definedName>
    <definedName name="현장계기" localSheetId="1">#REF!</definedName>
    <definedName name="현장계기" localSheetId="0">#REF!</definedName>
    <definedName name="현장계기">#REF!</definedName>
    <definedName name="현장대리인" localSheetId="1">#REF!</definedName>
    <definedName name="현장대리인" localSheetId="0">#REF!</definedName>
    <definedName name="현장대리인">#REF!</definedName>
    <definedName name="현평" localSheetId="1">#REF!</definedName>
    <definedName name="현평" localSheetId="0">#REF!</definedName>
    <definedName name="현평">#REF!</definedName>
    <definedName name="형강" localSheetId="1">#REF!</definedName>
    <definedName name="형강" localSheetId="0">#REF!</definedName>
    <definedName name="형강">#REF!</definedName>
    <definedName name="형틀목공" localSheetId="1">#REF!</definedName>
    <definedName name="형틀목공" localSheetId="0">#REF!</definedName>
    <definedName name="형틀목공">#REF!</definedName>
    <definedName name="호" localSheetId="1">'2018년 인건비(생활관)'!호</definedName>
    <definedName name="호">[0]!호</definedName>
    <definedName name="호표" localSheetId="1">#REF!</definedName>
    <definedName name="호표" localSheetId="0">#REF!</definedName>
    <definedName name="호표">#REF!</definedName>
    <definedName name="화약취급공" localSheetId="1">#REF!</definedName>
    <definedName name="화약취급공" localSheetId="0">#REF!</definedName>
    <definedName name="화약취급공">#REF!</definedName>
    <definedName name="확정3차" localSheetId="1">'2018년 인건비(생활관)'!확정3차</definedName>
    <definedName name="확정3차">[0]!확정3차</definedName>
    <definedName name="환_16" localSheetId="1">#REF!</definedName>
    <definedName name="환_16" localSheetId="0">#REF!</definedName>
    <definedName name="환_16">#REF!</definedName>
    <definedName name="환경보존비" localSheetId="1">#REF!</definedName>
    <definedName name="환경보존비" localSheetId="0">#REF!</definedName>
    <definedName name="환경보존비">#REF!</definedName>
    <definedName name="환율" localSheetId="1">#REF!</definedName>
    <definedName name="환율" localSheetId="0">#REF!</definedName>
    <definedName name="환율">#REF!</definedName>
    <definedName name="환율￥" localSheetId="1">#REF!</definedName>
    <definedName name="환율￥" localSheetId="0">#REF!</definedName>
    <definedName name="환율￥">#REF!</definedName>
    <definedName name="환율1" localSheetId="1">#REF!</definedName>
    <definedName name="환율1" localSheetId="0">#REF!</definedName>
    <definedName name="환율1">#REF!</definedName>
    <definedName name="환율2" localSheetId="1">#REF!</definedName>
    <definedName name="환율2" localSheetId="0">#REF!</definedName>
    <definedName name="환율2">#REF!</definedName>
    <definedName name="환율3" localSheetId="1">#REF!</definedName>
    <definedName name="환율3" localSheetId="0">#REF!</definedName>
    <definedName name="환율3">#REF!</definedName>
    <definedName name="회경" localSheetId="1">#REF!</definedName>
    <definedName name="회경" localSheetId="0">#REF!</definedName>
    <definedName name="회경">#REF!</definedName>
    <definedName name="회경." localSheetId="1">#REF!</definedName>
    <definedName name="회경." localSheetId="0">#REF!</definedName>
    <definedName name="회경.">#REF!</definedName>
    <definedName name="회사" localSheetId="1">#REF!</definedName>
    <definedName name="회사" localSheetId="0">#REF!</definedName>
    <definedName name="회사">#REF!</definedName>
    <definedName name="회사." localSheetId="1">#REF!</definedName>
    <definedName name="회사." localSheetId="0">#REF!</definedName>
    <definedName name="회사.">#REF!</definedName>
    <definedName name="회사_1" localSheetId="1">#REF!</definedName>
    <definedName name="회사_1" localSheetId="0">#REF!</definedName>
    <definedName name="회사_1">#REF!</definedName>
    <definedName name="회사1" localSheetId="1">#REF!</definedName>
    <definedName name="회사1" localSheetId="0">#REF!</definedName>
    <definedName name="회사1">#REF!</definedName>
    <definedName name="회사2" localSheetId="1">#REF!</definedName>
    <definedName name="회사2" localSheetId="0">#REF!</definedName>
    <definedName name="회사2">#REF!</definedName>
    <definedName name="회사경비1" localSheetId="1">#REF!</definedName>
    <definedName name="회사경비1" localSheetId="0">#REF!</definedName>
    <definedName name="회사경비1">#REF!</definedName>
    <definedName name="회사경비2" localSheetId="1">#REF!</definedName>
    <definedName name="회사경비2" localSheetId="0">#REF!</definedName>
    <definedName name="회사경비2">#REF!</definedName>
    <definedName name="회사경비3" localSheetId="1">#REF!</definedName>
    <definedName name="회사경비3" localSheetId="0">#REF!</definedName>
    <definedName name="회사경비3">#REF!</definedName>
    <definedName name="회사계1" localSheetId="1">#REF!</definedName>
    <definedName name="회사계1" localSheetId="0">#REF!</definedName>
    <definedName name="회사계1">#REF!</definedName>
    <definedName name="회사계2" localSheetId="1">#REF!</definedName>
    <definedName name="회사계2" localSheetId="0">#REF!</definedName>
    <definedName name="회사계2">#REF!</definedName>
    <definedName name="회사분" localSheetId="1">#REF!</definedName>
    <definedName name="회사분" localSheetId="0">#REF!</definedName>
    <definedName name="회사분">#REF!</definedName>
    <definedName name="회사분3" localSheetId="1">#REF!</definedName>
    <definedName name="회사분3" localSheetId="0">#REF!</definedName>
    <definedName name="회사분3">#REF!</definedName>
    <definedName name="회사분4" localSheetId="1">#REF!</definedName>
    <definedName name="회사분4" localSheetId="0">#REF!</definedName>
    <definedName name="회사분4">#REF!</definedName>
    <definedName name="회사분경비" localSheetId="1">#REF!</definedName>
    <definedName name="회사분경비" localSheetId="0">#REF!</definedName>
    <definedName name="회사분경비">#REF!</definedName>
    <definedName name="회사분경비기타" localSheetId="1">#REF!</definedName>
    <definedName name="회사분경비기타" localSheetId="0">#REF!</definedName>
    <definedName name="회사분경비기타">#REF!</definedName>
    <definedName name="회사분계" localSheetId="1">#REF!</definedName>
    <definedName name="회사분계" localSheetId="0">#REF!</definedName>
    <definedName name="회사분계">#REF!</definedName>
    <definedName name="회사분장비" localSheetId="1">#REF!</definedName>
    <definedName name="회사분장비" localSheetId="0">#REF!</definedName>
    <definedName name="회사분장비">#REF!</definedName>
    <definedName name="회사운반비" localSheetId="1">#REF!</definedName>
    <definedName name="회사운반비" localSheetId="0">#REF!</definedName>
    <definedName name="회사운반비">#REF!</definedName>
    <definedName name="회사자재합계" localSheetId="1">#REF!</definedName>
    <definedName name="회사자재합계" localSheetId="0">#REF!</definedName>
    <definedName name="회사자재합계">#REF!</definedName>
    <definedName name="회사재료" localSheetId="1">#REF!</definedName>
    <definedName name="회사재료" localSheetId="0">#REF!</definedName>
    <definedName name="회사재료">#REF!</definedName>
    <definedName name="회사재료1" localSheetId="1">#REF!</definedName>
    <definedName name="회사재료1" localSheetId="0">#REF!</definedName>
    <definedName name="회사재료1">#REF!</definedName>
    <definedName name="회사재료2" localSheetId="1">#REF!</definedName>
    <definedName name="회사재료2" localSheetId="0">#REF!</definedName>
    <definedName name="회사재료2">#REF!</definedName>
    <definedName name="회사재료3" localSheetId="1">#REF!</definedName>
    <definedName name="회사재료3" localSheetId="0">#REF!</definedName>
    <definedName name="회사재료3">#REF!</definedName>
    <definedName name="회사재료비" localSheetId="1">#REF!</definedName>
    <definedName name="회사재료비" localSheetId="0">#REF!</definedName>
    <definedName name="회사재료비">#REF!</definedName>
    <definedName name="회사취급분" localSheetId="1">#REF!</definedName>
    <definedName name="회사취급분" localSheetId="0">#REF!</definedName>
    <definedName name="회사취급분">#REF!</definedName>
    <definedName name="회선대장" localSheetId="1">'2018년 인건비(생활관)'!회선대장</definedName>
    <definedName name="회선대장">[0]!회선대장</definedName>
    <definedName name="회선선번장" localSheetId="1">'2018년 인건비(생활관)'!회선선번장</definedName>
    <definedName name="회선선번장">[0]!회선선번장</definedName>
    <definedName name="회선선번장2" localSheetId="1">'2018년 인건비(생활관)'!회선선번장2</definedName>
    <definedName name="회선선번장2">[0]!회선선번장2</definedName>
    <definedName name="회재" localSheetId="1">#REF!</definedName>
    <definedName name="회재" localSheetId="0">#REF!</definedName>
    <definedName name="회재">#REF!</definedName>
    <definedName name="회재." localSheetId="1">#REF!</definedName>
    <definedName name="회재." localSheetId="0">#REF!</definedName>
    <definedName name="회재.">#REF!</definedName>
    <definedName name="효성견적" localSheetId="1">#REF!</definedName>
    <definedName name="효성견적" localSheetId="0">#REF!</definedName>
    <definedName name="효성견적">#REF!</definedName>
    <definedName name="후렉시블" localSheetId="1">#REF!</definedName>
    <definedName name="후렉시블" localSheetId="0">#REF!</definedName>
    <definedName name="후렉시블">#REF!</definedName>
    <definedName name="후렉시블A" localSheetId="1">#REF!</definedName>
    <definedName name="후렉시블A" localSheetId="0">#REF!</definedName>
    <definedName name="후렉시블A">#REF!</definedName>
    <definedName name="후렉시블시설A" localSheetId="1">#REF!</definedName>
    <definedName name="후렉시블시설A" localSheetId="0">#REF!</definedName>
    <definedName name="후렉시블시설A">#REF!</definedName>
    <definedName name="후렉시블전선관" localSheetId="1">#REF!</definedName>
    <definedName name="후렉시블전선관" localSheetId="0">#REF!</definedName>
    <definedName name="후렉시블전선관">#REF!</definedName>
    <definedName name="후렉시블전선관부속품" localSheetId="1">#REF!</definedName>
    <definedName name="후렉시블전선관부속품" localSheetId="0">#REF!</definedName>
    <definedName name="후렉시블전선관부속품">#REF!</definedName>
    <definedName name="후렉시블전선관설치" localSheetId="1">#REF!</definedName>
    <definedName name="후렉시블전선관설치" localSheetId="0">#REF!</definedName>
    <definedName name="후렉시블전선관설치">#REF!</definedName>
    <definedName name="후배치도" localSheetId="1" hidden="1">{#N/A,#N/A,FALSE,"회선임차현황"}</definedName>
    <definedName name="후배치도" hidden="1">{#N/A,#N/A,FALSE,"회선임차현황"}</definedName>
    <definedName name="후포설" localSheetId="1">#REF!</definedName>
    <definedName name="후포설" localSheetId="0">#REF!</definedName>
    <definedName name="후포설">#REF!</definedName>
    <definedName name="힐티핀" localSheetId="1">#REF!</definedName>
    <definedName name="힐티핀" localSheetId="0">#REF!</definedName>
    <definedName name="힐티핀">#REF!</definedName>
    <definedName name="ㅏㅏ" localSheetId="1">'2018년 인건비(생활관)'!ㅏㅏ</definedName>
    <definedName name="ㅏㅏ">[0]!ㅏㅏ</definedName>
    <definedName name="ㅏㅑㅗ" localSheetId="1">'2018년 인건비(생활관)'!ㅏㅑㅗ</definedName>
    <definedName name="ㅏㅑㅗ">[0]!ㅏㅑㅗ</definedName>
    <definedName name="ㅐ15" localSheetId="1">#REF!</definedName>
    <definedName name="ㅐ15" localSheetId="0">#REF!</definedName>
    <definedName name="ㅐ15">#REF!</definedName>
    <definedName name="ㅐㅔ" localSheetId="1">'2018년 인건비(생활관)'!ㅐㅔ</definedName>
    <definedName name="ㅐㅔ">[0]!ㅐㅔ</definedName>
    <definedName name="ㅑ" localSheetId="1" hidden="1">#REF!</definedName>
    <definedName name="ㅑ" localSheetId="0" hidden="1">#REF!</definedName>
    <definedName name="ㅑ" hidden="1">#REF!</definedName>
    <definedName name="ㅑㅕㅑ" localSheetId="1" hidden="1">{#N/A,#N/A,FALSE,"전력간선"}</definedName>
    <definedName name="ㅑㅕㅑ" hidden="1">{#N/A,#N/A,FALSE,"전력간선"}</definedName>
    <definedName name="ㅓㅓㅓ" localSheetId="1" hidden="1">{#N/A,#N/A,FALSE,"전력간선"}</definedName>
    <definedName name="ㅓㅓㅓ" hidden="1">{#N/A,#N/A,FALSE,"전력간선"}</definedName>
    <definedName name="ㅔ" localSheetId="1" hidden="1">#REF!</definedName>
    <definedName name="ㅔ" localSheetId="0" hidden="1">#REF!</definedName>
    <definedName name="ㅔ" hidden="1">#REF!</definedName>
    <definedName name="ㅔㅔ" localSheetId="1">'2018년 인건비(생활관)'!ㅔㅔ</definedName>
    <definedName name="ㅔㅔ">[0]!ㅔㅔ</definedName>
    <definedName name="ㅔㅔㅔ" localSheetId="1" hidden="1">{#N/A,#N/A,TRUE,"토적및재료집계";#N/A,#N/A,TRUE,"토적및재료집계";#N/A,#N/A,TRUE,"단위량"}</definedName>
    <definedName name="ㅔㅔㅔ" hidden="1">{#N/A,#N/A,TRUE,"토적및재료집계";#N/A,#N/A,TRUE,"토적및재료집계";#N/A,#N/A,TRUE,"단위량"}</definedName>
    <definedName name="ㅕ" localSheetId="1" hidden="1">#REF!</definedName>
    <definedName name="ㅕ" localSheetId="0" hidden="1">#REF!</definedName>
    <definedName name="ㅕ" hidden="1">#REF!</definedName>
    <definedName name="ㅗ" localSheetId="1">'2018년 인건비(생활관)'!ㅗ</definedName>
    <definedName name="ㅗ">[0]!ㅗ</definedName>
    <definedName name="ㅗ1019" localSheetId="1">#REF!</definedName>
    <definedName name="ㅗ1019" localSheetId="0">#REF!</definedName>
    <definedName name="ㅗ1019">#REF!</definedName>
    <definedName name="ㅗ76" localSheetId="1">#REF!</definedName>
    <definedName name="ㅗ76" localSheetId="0">#REF!</definedName>
    <definedName name="ㅗ76">#REF!</definedName>
    <definedName name="ㅗㅎ" localSheetId="1" hidden="1">{"'5국공정'!$A$1:$E$128"}</definedName>
    <definedName name="ㅗㅎ" hidden="1">{"'5국공정'!$A$1:$E$128"}</definedName>
    <definedName name="ㅗㅎㄴ" localSheetId="1">'2018년 인건비(생활관)'!ㅗㅎㄴ</definedName>
    <definedName name="ㅗㅎㄴ">[0]!ㅗㅎㄴ</definedName>
    <definedName name="ㅗㅗ" localSheetId="1" hidden="1">{#N/A,#N/A,TRUE,"토적및재료집계";#N/A,#N/A,TRUE,"토적및재료집계";#N/A,#N/A,TRUE,"단위량"}</definedName>
    <definedName name="ㅗㅗ" hidden="1">{#N/A,#N/A,TRUE,"토적및재료집계";#N/A,#N/A,TRUE,"토적및재료집계";#N/A,#N/A,TRUE,"단위량"}</definedName>
    <definedName name="ㅛㅅ" localSheetId="1" hidden="1">{"'5국공정'!$A$1:$E$128"}</definedName>
    <definedName name="ㅛㅅ" hidden="1">{"'5국공정'!$A$1:$E$128"}</definedName>
    <definedName name="ㅛㅕㅑ" hidden="1">'[46]N賃率-職'!$I$5:$I$30</definedName>
    <definedName name="ㅛㅛㅛㅛ" hidden="1">[30]수량산출!$A$1:$A$8561</definedName>
    <definedName name="ㅜ" localSheetId="1" hidden="1">[34]수량산출!#REF!</definedName>
    <definedName name="ㅜ" localSheetId="0" hidden="1">[34]수량산출!#REF!</definedName>
    <definedName name="ㅜ" hidden="1">[34]수량산출!#REF!</definedName>
    <definedName name="ㅜㅡㅜㅡ" localSheetId="1">'2018년 인건비(생활관)'!ㅜㅡㅜㅡ</definedName>
    <definedName name="ㅜㅡㅜㅡ">[0]!ㅜㅡㅜㅡ</definedName>
    <definedName name="ㅜㅡㅜㅡㅜ" localSheetId="1">'2018년 인건비(생활관)'!ㅜㅡㅜㅡㅜ</definedName>
    <definedName name="ㅜㅡㅜㅡㅜ">[0]!ㅜㅡㅜㅡㅜ</definedName>
    <definedName name="ㅠ" localSheetId="1">'2018년 인건비(생활관)'!ㅠ</definedName>
    <definedName name="ㅠ">[0]!ㅠ</definedName>
    <definedName name="ㅠ1" localSheetId="1">#REF!</definedName>
    <definedName name="ㅠ1" localSheetId="0">#REF!</definedName>
    <definedName name="ㅠ1">#REF!</definedName>
    <definedName name="ㅠㄹㅇㅎㄹㅇ" localSheetId="1">'2018년 인건비(생활관)'!ㅠㄹㅇㅎㄹㅇ</definedName>
    <definedName name="ㅠㄹㅇㅎㄹㅇ">[0]!ㅠㄹㅇㅎㄹㅇ</definedName>
    <definedName name="ㅠㅠㅠㅠ" localSheetId="1">'2018년 인건비(생활관)'!ㅠㅠㅠㅠ</definedName>
    <definedName name="ㅠㅠㅠㅠ">[0]!ㅠㅠㅠㅠ</definedName>
    <definedName name="ㅡ" localSheetId="1" hidden="1">{"'5국공정'!$A$1:$E$128"}</definedName>
    <definedName name="ㅡ" hidden="1">{"'5국공정'!$A$1:$E$128"}</definedName>
    <definedName name="ㅡM3" localSheetId="1">#REF!</definedName>
    <definedName name="ㅡM3" localSheetId="0">#REF!</definedName>
    <definedName name="ㅡM3">#REF!</definedName>
    <definedName name="ㅣㅑㅑ" localSheetId="1" hidden="1">{#N/A,#N/A,FALSE,"단가표지"}</definedName>
    <definedName name="ㅣㅑㅑ" hidden="1">{#N/A,#N/A,FALSE,"단가표지"}</definedName>
    <definedName name="ㅣㅣ" localSheetId="1">[28]!Macro10</definedName>
    <definedName name="ㅣㅣ" localSheetId="0">[29]!Macro10</definedName>
    <definedName name="ㅣㅣ">[29]!Macro10</definedName>
  </definedNames>
  <calcPr calcId="145621"/>
</workbook>
</file>

<file path=xl/calcChain.xml><?xml version="1.0" encoding="utf-8"?>
<calcChain xmlns="http://schemas.openxmlformats.org/spreadsheetml/2006/main">
  <c r="F35" i="44" l="1"/>
  <c r="I34" i="43"/>
  <c r="I15" i="43" l="1"/>
  <c r="I14" i="43"/>
  <c r="F16" i="44"/>
  <c r="F15" i="44"/>
  <c r="F14" i="44"/>
  <c r="F6" i="44"/>
  <c r="F13" i="44"/>
  <c r="H7" i="43" l="1"/>
  <c r="G7" i="43"/>
  <c r="F7" i="43"/>
  <c r="E7" i="43"/>
  <c r="D7" i="43"/>
  <c r="H6" i="43"/>
  <c r="G6" i="43"/>
  <c r="F6" i="43"/>
  <c r="F18" i="43" s="1"/>
  <c r="E6" i="43"/>
  <c r="E18" i="43" s="1"/>
  <c r="D6" i="43"/>
  <c r="D18" i="43" s="1"/>
  <c r="E8" i="44"/>
  <c r="D8" i="44"/>
  <c r="E7" i="44"/>
  <c r="D7" i="44"/>
  <c r="H18" i="43" l="1"/>
  <c r="G18" i="43"/>
  <c r="I11" i="43"/>
  <c r="I12" i="43"/>
  <c r="F44" i="44" l="1"/>
  <c r="F12" i="44" l="1"/>
  <c r="F32" i="44"/>
  <c r="F19" i="44"/>
  <c r="F31" i="44"/>
  <c r="F30" i="44"/>
  <c r="F34" i="44"/>
  <c r="F33" i="44"/>
  <c r="F11" i="44"/>
  <c r="F17" i="44"/>
  <c r="F36" i="44" l="1"/>
  <c r="F26" i="44" l="1"/>
  <c r="F23" i="44"/>
  <c r="F25" i="44"/>
  <c r="F20" i="44"/>
  <c r="F22" i="44"/>
  <c r="F18" i="44"/>
  <c r="F27" i="44"/>
  <c r="F24" i="44" l="1"/>
  <c r="F21" i="44"/>
  <c r="F28" i="44" l="1"/>
  <c r="F29" i="44" l="1"/>
  <c r="F37" i="44"/>
  <c r="F39" i="44" l="1"/>
  <c r="F38" i="44"/>
  <c r="F40" i="44" l="1"/>
  <c r="F41" i="44" s="1"/>
  <c r="I42" i="43" l="1"/>
  <c r="I43" i="43" s="1"/>
  <c r="I33" i="43"/>
  <c r="H35" i="43"/>
  <c r="I29" i="43"/>
  <c r="D35" i="43" l="1"/>
  <c r="I30" i="43"/>
  <c r="F35" i="43"/>
  <c r="I31" i="43"/>
  <c r="E35" i="43"/>
  <c r="I13" i="43"/>
  <c r="G35" i="43"/>
  <c r="I32" i="43"/>
  <c r="C35" i="43"/>
  <c r="G17" i="43"/>
  <c r="F17" i="43"/>
  <c r="D17" i="43"/>
  <c r="E17" i="43"/>
  <c r="K13" i="42"/>
  <c r="J13" i="42"/>
  <c r="E26" i="43" l="1"/>
  <c r="G26" i="43"/>
  <c r="C18" i="43"/>
  <c r="I18" i="43" s="1"/>
  <c r="D26" i="43"/>
  <c r="F26" i="43"/>
  <c r="I35" i="43"/>
  <c r="D21" i="43"/>
  <c r="D24" i="43"/>
  <c r="D25" i="43"/>
  <c r="D22" i="43"/>
  <c r="D23" i="43" s="1"/>
  <c r="F24" i="43"/>
  <c r="F22" i="43"/>
  <c r="F23" i="43" s="1"/>
  <c r="F21" i="43"/>
  <c r="F25" i="43"/>
  <c r="E22" i="43"/>
  <c r="E23" i="43" s="1"/>
  <c r="E21" i="43"/>
  <c r="E24" i="43"/>
  <c r="E25" i="43"/>
  <c r="G25" i="43"/>
  <c r="G22" i="43"/>
  <c r="G23" i="43" s="1"/>
  <c r="G24" i="43"/>
  <c r="G21" i="43"/>
  <c r="G20" i="43"/>
  <c r="E20" i="43"/>
  <c r="F20" i="43"/>
  <c r="D20" i="43"/>
  <c r="E13" i="25"/>
  <c r="D27" i="43" l="1"/>
  <c r="G27" i="43"/>
  <c r="F27" i="43"/>
  <c r="F28" i="43" s="1"/>
  <c r="F36" i="43" s="1"/>
  <c r="E27" i="43"/>
  <c r="I16" i="43"/>
  <c r="C17" i="43"/>
  <c r="G28" i="43"/>
  <c r="G36" i="43" s="1"/>
  <c r="E28" i="43"/>
  <c r="E36" i="43" s="1"/>
  <c r="H17" i="43"/>
  <c r="D28" i="43"/>
  <c r="D36" i="43" s="1"/>
  <c r="M68" i="25"/>
  <c r="M65" i="25"/>
  <c r="L66" i="25"/>
  <c r="L67" i="25" s="1"/>
  <c r="K66" i="25"/>
  <c r="K67" i="25" s="1"/>
  <c r="M60" i="25"/>
  <c r="M2" i="25"/>
  <c r="L19" i="25"/>
  <c r="I17" i="43" l="1"/>
  <c r="H26" i="43"/>
  <c r="C26" i="43"/>
  <c r="I26" i="43" s="1"/>
  <c r="C21" i="43"/>
  <c r="C25" i="43"/>
  <c r="C20" i="43"/>
  <c r="C24" i="43"/>
  <c r="C22" i="43"/>
  <c r="C23" i="43" s="1"/>
  <c r="H21" i="43"/>
  <c r="H25" i="43"/>
  <c r="H22" i="43"/>
  <c r="H24" i="43"/>
  <c r="G37" i="43"/>
  <c r="E37" i="43"/>
  <c r="D37" i="43"/>
  <c r="F37" i="43"/>
  <c r="M67" i="25"/>
  <c r="M66" i="25"/>
  <c r="K2" i="25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12" i="1"/>
  <c r="E33" i="1"/>
  <c r="E35" i="1" s="1"/>
  <c r="W30" i="1"/>
  <c r="T30" i="1"/>
  <c r="S30" i="1"/>
  <c r="R30" i="1"/>
  <c r="P30" i="1"/>
  <c r="O30" i="1"/>
  <c r="F30" i="1"/>
  <c r="I25" i="43" l="1"/>
  <c r="I24" i="43"/>
  <c r="I22" i="43"/>
  <c r="I19" i="43"/>
  <c r="I21" i="43"/>
  <c r="C27" i="43"/>
  <c r="C28" i="43" s="1"/>
  <c r="C36" i="43" s="1"/>
  <c r="H20" i="43"/>
  <c r="I20" i="43" s="1"/>
  <c r="G38" i="43"/>
  <c r="G39" i="43" s="1"/>
  <c r="G40" i="43" s="1"/>
  <c r="H23" i="43"/>
  <c r="I23" i="43" s="1"/>
  <c r="E38" i="43"/>
  <c r="E39" i="43" s="1"/>
  <c r="E40" i="43" s="1"/>
  <c r="D38" i="43"/>
  <c r="F38" i="43"/>
  <c r="F39" i="43" s="1"/>
  <c r="F40" i="43" s="1"/>
  <c r="J32" i="1"/>
  <c r="J33" i="1" s="1"/>
  <c r="J35" i="1" s="1"/>
  <c r="Q30" i="1"/>
  <c r="H27" i="43" l="1"/>
  <c r="C37" i="43"/>
  <c r="D39" i="43"/>
  <c r="D40" i="43" s="1"/>
  <c r="U33" i="1"/>
  <c r="U35" i="1" s="1"/>
  <c r="H28" i="43" l="1"/>
  <c r="I27" i="43"/>
  <c r="C38" i="43"/>
  <c r="E46" i="25"/>
  <c r="I28" i="43" l="1"/>
  <c r="H36" i="43"/>
  <c r="H37" i="43" s="1"/>
  <c r="I37" i="43" s="1"/>
  <c r="C39" i="43"/>
  <c r="E27" i="25"/>
  <c r="I36" i="43" l="1"/>
  <c r="H38" i="43"/>
  <c r="I38" i="43" s="1"/>
  <c r="C40" i="43"/>
  <c r="E29" i="25"/>
  <c r="I39" i="43" l="1"/>
  <c r="I40" i="43" s="1"/>
  <c r="H39" i="43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1" i="1"/>
  <c r="W12" i="1"/>
  <c r="O13" i="1"/>
  <c r="P13" i="1"/>
  <c r="R13" i="1"/>
  <c r="S13" i="1"/>
  <c r="T13" i="1"/>
  <c r="O14" i="1"/>
  <c r="P14" i="1"/>
  <c r="R14" i="1"/>
  <c r="S14" i="1"/>
  <c r="T14" i="1"/>
  <c r="O15" i="1"/>
  <c r="P15" i="1"/>
  <c r="R15" i="1"/>
  <c r="S15" i="1"/>
  <c r="T15" i="1"/>
  <c r="O16" i="1"/>
  <c r="P16" i="1"/>
  <c r="R16" i="1"/>
  <c r="S16" i="1"/>
  <c r="T16" i="1"/>
  <c r="O17" i="1"/>
  <c r="P17" i="1"/>
  <c r="R17" i="1"/>
  <c r="S17" i="1"/>
  <c r="Q17" i="1"/>
  <c r="O18" i="1"/>
  <c r="P18" i="1"/>
  <c r="R18" i="1"/>
  <c r="S18" i="1"/>
  <c r="Q18" i="1"/>
  <c r="O19" i="1"/>
  <c r="P19" i="1"/>
  <c r="R19" i="1"/>
  <c r="S19" i="1"/>
  <c r="T19" i="1"/>
  <c r="Q19" i="1" s="1"/>
  <c r="O20" i="1"/>
  <c r="P20" i="1"/>
  <c r="R20" i="1"/>
  <c r="S20" i="1"/>
  <c r="T20" i="1"/>
  <c r="Q20" i="1" s="1"/>
  <c r="O21" i="1"/>
  <c r="P21" i="1"/>
  <c r="R21" i="1"/>
  <c r="S21" i="1"/>
  <c r="T21" i="1"/>
  <c r="O22" i="1"/>
  <c r="P22" i="1"/>
  <c r="R22" i="1"/>
  <c r="S22" i="1"/>
  <c r="T22" i="1"/>
  <c r="O23" i="1"/>
  <c r="P23" i="1"/>
  <c r="R23" i="1"/>
  <c r="S23" i="1"/>
  <c r="T23" i="1"/>
  <c r="O24" i="1"/>
  <c r="P24" i="1"/>
  <c r="R24" i="1"/>
  <c r="S24" i="1"/>
  <c r="T24" i="1"/>
  <c r="O25" i="1"/>
  <c r="P25" i="1"/>
  <c r="R25" i="1"/>
  <c r="S25" i="1"/>
  <c r="T25" i="1"/>
  <c r="O26" i="1"/>
  <c r="P26" i="1"/>
  <c r="R26" i="1"/>
  <c r="S26" i="1"/>
  <c r="T26" i="1"/>
  <c r="O27" i="1"/>
  <c r="P27" i="1"/>
  <c r="R27" i="1"/>
  <c r="S27" i="1"/>
  <c r="T27" i="1"/>
  <c r="O28" i="1"/>
  <c r="P28" i="1"/>
  <c r="R28" i="1"/>
  <c r="S28" i="1"/>
  <c r="T28" i="1"/>
  <c r="O29" i="1"/>
  <c r="P29" i="1"/>
  <c r="R29" i="1"/>
  <c r="S29" i="1"/>
  <c r="T29" i="1"/>
  <c r="O31" i="1"/>
  <c r="P31" i="1"/>
  <c r="R31" i="1"/>
  <c r="S31" i="1"/>
  <c r="T31" i="1"/>
  <c r="F12" i="1"/>
  <c r="M12" i="1"/>
  <c r="O12" i="1"/>
  <c r="P12" i="1"/>
  <c r="R12" i="1"/>
  <c r="S12" i="1"/>
  <c r="T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M25" i="1"/>
  <c r="F26" i="1"/>
  <c r="M26" i="1"/>
  <c r="F27" i="1"/>
  <c r="F28" i="1"/>
  <c r="F29" i="1"/>
  <c r="F31" i="1"/>
  <c r="H40" i="43" l="1"/>
  <c r="Q31" i="1"/>
  <c r="Q12" i="1"/>
  <c r="Q29" i="1"/>
  <c r="Q26" i="1"/>
  <c r="Q24" i="1"/>
  <c r="Q21" i="1"/>
  <c r="Q13" i="1"/>
  <c r="Q28" i="1"/>
  <c r="Q27" i="1"/>
  <c r="Q25" i="1"/>
  <c r="Q23" i="1"/>
  <c r="Q22" i="1"/>
  <c r="Q15" i="1"/>
  <c r="Q14" i="1"/>
  <c r="Q16" i="1"/>
  <c r="D32" i="42" l="1"/>
  <c r="D34" i="42"/>
  <c r="H34" i="42"/>
  <c r="E33" i="42"/>
  <c r="F33" i="42"/>
  <c r="G33" i="42"/>
  <c r="H33" i="42"/>
  <c r="I33" i="42"/>
  <c r="J33" i="42"/>
  <c r="K33" i="42"/>
  <c r="E35" i="42"/>
  <c r="F35" i="42"/>
  <c r="G35" i="42"/>
  <c r="H35" i="42"/>
  <c r="I35" i="42"/>
  <c r="J35" i="42"/>
  <c r="K35" i="42"/>
  <c r="D35" i="42"/>
  <c r="D33" i="42"/>
  <c r="L38" i="42"/>
  <c r="K36" i="42"/>
  <c r="J36" i="42"/>
  <c r="I36" i="42"/>
  <c r="H36" i="42"/>
  <c r="D36" i="42"/>
  <c r="C36" i="42"/>
  <c r="K34" i="42"/>
  <c r="J34" i="42"/>
  <c r="I34" i="42"/>
  <c r="K32" i="42"/>
  <c r="J32" i="42"/>
  <c r="I32" i="42"/>
  <c r="H32" i="42"/>
  <c r="K31" i="42"/>
  <c r="J31" i="42"/>
  <c r="I31" i="42"/>
  <c r="H31" i="42"/>
  <c r="D31" i="42"/>
  <c r="L28" i="42"/>
  <c r="G19" i="42"/>
  <c r="G20" i="42" s="1"/>
  <c r="F19" i="42"/>
  <c r="F20" i="42" s="1"/>
  <c r="L18" i="42"/>
  <c r="L17" i="42"/>
  <c r="E16" i="42"/>
  <c r="E19" i="42" s="1"/>
  <c r="D16" i="42"/>
  <c r="C16" i="42"/>
  <c r="N15" i="42"/>
  <c r="I15" i="42" s="1"/>
  <c r="K15" i="42"/>
  <c r="J15" i="42"/>
  <c r="N14" i="42"/>
  <c r="H14" i="42" s="1"/>
  <c r="K14" i="42"/>
  <c r="K19" i="42" s="1"/>
  <c r="J14" i="42"/>
  <c r="D14" i="42"/>
  <c r="C14" i="42"/>
  <c r="L12" i="42"/>
  <c r="F37" i="42" l="1"/>
  <c r="G37" i="42"/>
  <c r="L33" i="42"/>
  <c r="E37" i="42"/>
  <c r="L35" i="42"/>
  <c r="I14" i="42"/>
  <c r="I19" i="42" s="1"/>
  <c r="H15" i="42"/>
  <c r="L15" i="42" s="1"/>
  <c r="D37" i="42"/>
  <c r="D19" i="42"/>
  <c r="D20" i="42" s="1"/>
  <c r="I37" i="42"/>
  <c r="H37" i="42"/>
  <c r="L36" i="42"/>
  <c r="K37" i="42"/>
  <c r="L34" i="42"/>
  <c r="J37" i="42"/>
  <c r="L31" i="42"/>
  <c r="L16" i="42"/>
  <c r="K20" i="42"/>
  <c r="K21" i="42" s="1"/>
  <c r="K22" i="42" s="1"/>
  <c r="H19" i="42"/>
  <c r="G26" i="42"/>
  <c r="G24" i="42"/>
  <c r="G25" i="42" s="1"/>
  <c r="G23" i="42"/>
  <c r="G27" i="42"/>
  <c r="F26" i="42"/>
  <c r="F24" i="42"/>
  <c r="F25" i="42" s="1"/>
  <c r="F27" i="42"/>
  <c r="F23" i="42"/>
  <c r="E20" i="42"/>
  <c r="E21" i="42" s="1"/>
  <c r="G21" i="42"/>
  <c r="G22" i="42" s="1"/>
  <c r="C19" i="42"/>
  <c r="J19" i="42"/>
  <c r="J20" i="42" s="1"/>
  <c r="F21" i="42"/>
  <c r="F22" i="42" s="1"/>
  <c r="L32" i="42"/>
  <c r="C37" i="42"/>
  <c r="D23" i="42" l="1"/>
  <c r="D27" i="42"/>
  <c r="E24" i="25"/>
  <c r="E26" i="25"/>
  <c r="E25" i="25"/>
  <c r="L14" i="42"/>
  <c r="H20" i="42"/>
  <c r="H23" i="42" s="1"/>
  <c r="I20" i="42"/>
  <c r="I21" i="42" s="1"/>
  <c r="D24" i="42"/>
  <c r="D25" i="42" s="1"/>
  <c r="K27" i="42"/>
  <c r="D21" i="42"/>
  <c r="D22" i="42" s="1"/>
  <c r="D26" i="42"/>
  <c r="K26" i="42"/>
  <c r="K24" i="42"/>
  <c r="K25" i="42" s="1"/>
  <c r="K23" i="42"/>
  <c r="L37" i="42"/>
  <c r="G29" i="42"/>
  <c r="G30" i="42" s="1"/>
  <c r="L19" i="42"/>
  <c r="J26" i="42"/>
  <c r="J24" i="42"/>
  <c r="J25" i="42" s="1"/>
  <c r="J27" i="42"/>
  <c r="J23" i="42"/>
  <c r="E27" i="42"/>
  <c r="E23" i="42"/>
  <c r="E22" i="42"/>
  <c r="E26" i="42"/>
  <c r="E24" i="42"/>
  <c r="E25" i="42" s="1"/>
  <c r="C20" i="42"/>
  <c r="J21" i="42"/>
  <c r="J22" i="42" s="1"/>
  <c r="F29" i="42"/>
  <c r="F30" i="42" s="1"/>
  <c r="D12" i="25"/>
  <c r="D11" i="25"/>
  <c r="E66" i="25"/>
  <c r="I27" i="42" l="1"/>
  <c r="H26" i="42"/>
  <c r="I23" i="42"/>
  <c r="I22" i="42"/>
  <c r="H27" i="42"/>
  <c r="H24" i="42"/>
  <c r="H25" i="42" s="1"/>
  <c r="H21" i="42"/>
  <c r="H22" i="42" s="1"/>
  <c r="I24" i="42"/>
  <c r="I25" i="42" s="1"/>
  <c r="I26" i="42"/>
  <c r="D29" i="42"/>
  <c r="D30" i="42" s="1"/>
  <c r="D39" i="42" s="1"/>
  <c r="K29" i="42"/>
  <c r="K30" i="42" s="1"/>
  <c r="K39" i="42" s="1"/>
  <c r="G40" i="42"/>
  <c r="G39" i="42"/>
  <c r="F40" i="42"/>
  <c r="F39" i="42"/>
  <c r="J29" i="42"/>
  <c r="J30" i="42" s="1"/>
  <c r="C26" i="42"/>
  <c r="C24" i="42"/>
  <c r="C23" i="42"/>
  <c r="L20" i="42"/>
  <c r="C27" i="42"/>
  <c r="L27" i="42" s="1"/>
  <c r="C21" i="42"/>
  <c r="E29" i="42"/>
  <c r="E30" i="42" s="1"/>
  <c r="D4" i="25"/>
  <c r="F50" i="25"/>
  <c r="L21" i="42" l="1"/>
  <c r="L26" i="42"/>
  <c r="D40" i="42"/>
  <c r="D41" i="42" s="1"/>
  <c r="H29" i="42"/>
  <c r="H30" i="42" s="1"/>
  <c r="H39" i="42" s="1"/>
  <c r="I29" i="42"/>
  <c r="I30" i="42" s="1"/>
  <c r="I40" i="42" s="1"/>
  <c r="E34" i="25"/>
  <c r="K14" i="25"/>
  <c r="K40" i="42"/>
  <c r="K41" i="42" s="1"/>
  <c r="K15" i="25"/>
  <c r="M15" i="25" s="1"/>
  <c r="G41" i="42"/>
  <c r="F41" i="42"/>
  <c r="F42" i="42" s="1"/>
  <c r="F43" i="42" s="1"/>
  <c r="J40" i="42"/>
  <c r="J39" i="42"/>
  <c r="L23" i="42"/>
  <c r="C22" i="42"/>
  <c r="L24" i="42"/>
  <c r="C25" i="42"/>
  <c r="L25" i="42" s="1"/>
  <c r="E40" i="42"/>
  <c r="E39" i="42"/>
  <c r="F29" i="25"/>
  <c r="I39" i="42" l="1"/>
  <c r="I41" i="42" s="1"/>
  <c r="H40" i="42"/>
  <c r="H41" i="42" s="1"/>
  <c r="D42" i="42"/>
  <c r="D43" i="42" s="1"/>
  <c r="K18" i="25"/>
  <c r="M18" i="25" s="1"/>
  <c r="K13" i="25"/>
  <c r="G42" i="42"/>
  <c r="G43" i="42" s="1"/>
  <c r="K42" i="42"/>
  <c r="J41" i="42"/>
  <c r="E41" i="42"/>
  <c r="L22" i="42"/>
  <c r="C29" i="42"/>
  <c r="L29" i="42" s="1"/>
  <c r="G29" i="25"/>
  <c r="K11" i="25" l="1"/>
  <c r="M11" i="25" s="1"/>
  <c r="K43" i="42"/>
  <c r="J42" i="42"/>
  <c r="J43" i="42" s="1"/>
  <c r="K17" i="25"/>
  <c r="M17" i="25" s="1"/>
  <c r="K16" i="25"/>
  <c r="M16" i="25" s="1"/>
  <c r="E42" i="42"/>
  <c r="E43" i="42" s="1"/>
  <c r="I42" i="42"/>
  <c r="H42" i="42"/>
  <c r="H43" i="42" s="1"/>
  <c r="C30" i="42"/>
  <c r="C40" i="42" s="1"/>
  <c r="I43" i="42" l="1"/>
  <c r="K12" i="25"/>
  <c r="E33" i="25"/>
  <c r="C39" i="42"/>
  <c r="L39" i="42" s="1"/>
  <c r="L30" i="42"/>
  <c r="C42" i="42"/>
  <c r="L40" i="42"/>
  <c r="C41" i="42" l="1"/>
  <c r="L41" i="42" s="1"/>
  <c r="P41" i="42" s="1"/>
  <c r="L42" i="42" l="1"/>
  <c r="L43" i="42" s="1"/>
  <c r="P44" i="42" l="1"/>
  <c r="F28" i="25" l="1"/>
  <c r="G27" i="25"/>
  <c r="F27" i="25" l="1"/>
  <c r="G28" i="25"/>
  <c r="F26" i="25" l="1"/>
  <c r="G26" i="25"/>
  <c r="K36" i="25" l="1"/>
  <c r="K38" i="25" s="1"/>
  <c r="E40" i="25" s="1"/>
  <c r="G32" i="1" l="1"/>
  <c r="G33" i="1" s="1"/>
  <c r="G35" i="1" l="1"/>
  <c r="G36" i="25"/>
  <c r="F36" i="25"/>
  <c r="G35" i="25"/>
  <c r="F35" i="25"/>
  <c r="D47" i="25" l="1"/>
  <c r="D45" i="25"/>
  <c r="D44" i="25"/>
  <c r="D43" i="25"/>
  <c r="D42" i="25"/>
  <c r="D41" i="25"/>
  <c r="D40" i="25"/>
  <c r="D33" i="25"/>
  <c r="D32" i="25"/>
  <c r="G51" i="25" l="1"/>
  <c r="F51" i="25"/>
  <c r="G112" i="25" l="1"/>
  <c r="G110" i="25"/>
  <c r="G109" i="25"/>
  <c r="G108" i="25"/>
  <c r="G106" i="25"/>
  <c r="G105" i="25"/>
  <c r="G104" i="25"/>
  <c r="G102" i="25"/>
  <c r="G94" i="25"/>
  <c r="G90" i="25"/>
  <c r="G88" i="25"/>
  <c r="G86" i="25"/>
  <c r="G72" i="25"/>
  <c r="F72" i="25"/>
  <c r="G71" i="25"/>
  <c r="F71" i="25"/>
  <c r="G70" i="25"/>
  <c r="F70" i="25"/>
  <c r="G69" i="25"/>
  <c r="F69" i="25"/>
  <c r="G68" i="25"/>
  <c r="F68" i="25"/>
  <c r="G67" i="25"/>
  <c r="F67" i="25"/>
  <c r="G65" i="25"/>
  <c r="F65" i="25"/>
  <c r="G64" i="25"/>
  <c r="F64" i="25"/>
  <c r="G63" i="25"/>
  <c r="F63" i="25"/>
  <c r="G62" i="25"/>
  <c r="F62" i="25"/>
  <c r="G61" i="25"/>
  <c r="F61" i="25"/>
  <c r="G60" i="25"/>
  <c r="F60" i="25"/>
  <c r="G59" i="25"/>
  <c r="F59" i="25"/>
  <c r="E58" i="25"/>
  <c r="D57" i="25"/>
  <c r="G56" i="25"/>
  <c r="F56" i="25"/>
  <c r="G55" i="25"/>
  <c r="F55" i="25"/>
  <c r="G54" i="25"/>
  <c r="F54" i="25"/>
  <c r="G53" i="25"/>
  <c r="F53" i="25"/>
  <c r="G52" i="25"/>
  <c r="F52" i="25"/>
  <c r="G50" i="25"/>
  <c r="G48" i="25"/>
  <c r="F48" i="25"/>
  <c r="G47" i="25"/>
  <c r="F47" i="25"/>
  <c r="G46" i="25"/>
  <c r="G45" i="25"/>
  <c r="G44" i="25"/>
  <c r="F44" i="25"/>
  <c r="G43" i="25"/>
  <c r="G42" i="25"/>
  <c r="G40" i="25"/>
  <c r="G39" i="25"/>
  <c r="F39" i="25"/>
  <c r="G37" i="25"/>
  <c r="G30" i="25"/>
  <c r="F30" i="25"/>
  <c r="G25" i="25"/>
  <c r="G13" i="25"/>
  <c r="F13" i="25"/>
  <c r="F10" i="25"/>
  <c r="G10" i="25" s="1"/>
  <c r="F66" i="25" l="1"/>
  <c r="G73" i="25"/>
  <c r="F43" i="25"/>
  <c r="G66" i="25"/>
  <c r="G98" i="25"/>
  <c r="H57" i="25" s="1"/>
  <c r="F40" i="25"/>
  <c r="F73" i="25"/>
  <c r="G114" i="25"/>
  <c r="E80" i="25" s="1"/>
  <c r="F25" i="25"/>
  <c r="F42" i="25"/>
  <c r="F46" i="25"/>
  <c r="F37" i="25"/>
  <c r="F45" i="25"/>
  <c r="F80" i="25" l="1"/>
  <c r="AC33" i="1"/>
  <c r="AB33" i="1"/>
  <c r="AA33" i="1"/>
  <c r="X32" i="1"/>
  <c r="X33" i="1" s="1"/>
  <c r="Q32" i="1"/>
  <c r="Q33" i="1" s="1"/>
  <c r="P32" i="1"/>
  <c r="P33" i="1" s="1"/>
  <c r="O32" i="1"/>
  <c r="O33" i="1" s="1"/>
  <c r="N32" i="1"/>
  <c r="N33" i="1" s="1"/>
  <c r="I32" i="1"/>
  <c r="I33" i="1" s="1"/>
  <c r="H33" i="1"/>
  <c r="D9" i="1" s="1"/>
  <c r="F32" i="1"/>
  <c r="F33" i="1" s="1"/>
  <c r="C32" i="1"/>
  <c r="C33" i="1" s="1"/>
  <c r="Z32" i="1"/>
  <c r="Z33" i="1" s="1"/>
  <c r="Z35" i="1" l="1"/>
  <c r="D6" i="1" l="1"/>
  <c r="F35" i="1"/>
  <c r="M12" i="25" l="1"/>
  <c r="M32" i="1"/>
  <c r="M33" i="1" s="1"/>
  <c r="K32" i="1"/>
  <c r="K33" i="1" s="1"/>
  <c r="L32" i="1"/>
  <c r="L33" i="1" s="1"/>
  <c r="D32" i="1"/>
  <c r="D33" i="1" s="1"/>
  <c r="C3" i="1"/>
  <c r="G34" i="25" l="1"/>
  <c r="F34" i="25"/>
  <c r="M13" i="25"/>
  <c r="M10" i="25"/>
  <c r="G32" i="25" l="1"/>
  <c r="F32" i="25"/>
  <c r="H35" i="1"/>
  <c r="I35" i="1"/>
  <c r="K35" i="1"/>
  <c r="X35" i="1"/>
  <c r="R32" i="1" l="1"/>
  <c r="S32" i="1"/>
  <c r="S33" i="1" s="1"/>
  <c r="S35" i="1" s="1"/>
  <c r="Y32" i="1"/>
  <c r="Y33" i="1" s="1"/>
  <c r="Y35" i="1" s="1"/>
  <c r="V32" i="1"/>
  <c r="V33" i="1" s="1"/>
  <c r="T32" i="1"/>
  <c r="T33" i="1" s="1"/>
  <c r="T35" i="1" s="1"/>
  <c r="M35" i="1"/>
  <c r="AB35" i="1"/>
  <c r="W9" i="1"/>
  <c r="D5" i="1" s="1"/>
  <c r="L35" i="1"/>
  <c r="AC35" i="1"/>
  <c r="N35" i="1"/>
  <c r="P35" i="1"/>
  <c r="Q35" i="1"/>
  <c r="AA35" i="1"/>
  <c r="R33" i="1" l="1"/>
  <c r="R35" i="1" s="1"/>
  <c r="O35" i="1"/>
  <c r="V35" i="1"/>
  <c r="M9" i="1"/>
  <c r="C4" i="1" s="1"/>
  <c r="D3" i="1"/>
  <c r="D35" i="1"/>
  <c r="C35" i="1"/>
  <c r="J2" i="1" l="1"/>
  <c r="E21" i="25" s="1"/>
  <c r="W32" i="1"/>
  <c r="W33" i="1" s="1"/>
  <c r="W35" i="1" s="1"/>
  <c r="J3" i="1" s="1"/>
  <c r="E22" i="25" s="1"/>
  <c r="C7" i="1"/>
  <c r="C8" i="1" s="1"/>
  <c r="D4" i="1"/>
  <c r="D7" i="1" s="1"/>
  <c r="M6" i="25" l="1"/>
  <c r="E11" i="25" s="1"/>
  <c r="C36" i="1"/>
  <c r="J4" i="1"/>
  <c r="F11" i="25" l="1"/>
  <c r="G11" i="25"/>
  <c r="J5" i="1"/>
  <c r="E23" i="25"/>
  <c r="F23" i="25" s="1"/>
  <c r="G21" i="25"/>
  <c r="F21" i="25"/>
  <c r="G41" i="25" l="1"/>
  <c r="G49" i="25" s="1"/>
  <c r="F41" i="25"/>
  <c r="F49" i="25" s="1"/>
  <c r="G22" i="25"/>
  <c r="F22" i="25"/>
  <c r="L62" i="25" s="1"/>
  <c r="M62" i="25" s="1"/>
  <c r="M63" i="25" s="1"/>
  <c r="G23" i="25"/>
  <c r="E38" i="25" l="1"/>
  <c r="F33" i="25"/>
  <c r="F38" i="25" s="1"/>
  <c r="G24" i="25" l="1"/>
  <c r="G31" i="25" s="1"/>
  <c r="F24" i="25"/>
  <c r="F31" i="25" s="1"/>
  <c r="E31" i="25"/>
  <c r="G33" i="25" l="1"/>
  <c r="G38" i="25" s="1"/>
  <c r="M14" i="25"/>
  <c r="M19" i="25" l="1"/>
  <c r="E12" i="25" s="1"/>
  <c r="F12" i="25" l="1"/>
  <c r="F14" i="25" s="1"/>
  <c r="F18" i="25" s="1"/>
  <c r="E14" i="25"/>
  <c r="C5" i="25" s="1"/>
  <c r="C6" i="25" s="1"/>
  <c r="D6" i="25" s="1"/>
  <c r="G12" i="25"/>
  <c r="G14" i="25" s="1"/>
  <c r="G18" i="25" s="1"/>
  <c r="E57" i="25" l="1"/>
  <c r="F57" i="25" s="1"/>
  <c r="F58" i="25" s="1"/>
  <c r="F74" i="25" s="1"/>
  <c r="F76" i="25" s="1"/>
  <c r="D5" i="25"/>
  <c r="G57" i="25" l="1"/>
  <c r="G58" i="25" s="1"/>
  <c r="G74" i="25" s="1"/>
  <c r="G76" i="25" s="1"/>
  <c r="G77" i="25" s="1"/>
  <c r="F77" i="25"/>
  <c r="F78" i="25"/>
  <c r="E78" i="25" s="1"/>
  <c r="G78" i="25" s="1"/>
  <c r="G79" i="25" l="1"/>
  <c r="H79" i="25" s="1"/>
  <c r="F79" i="25"/>
  <c r="H80" i="25" l="1"/>
</calcChain>
</file>

<file path=xl/comments1.xml><?xml version="1.0" encoding="utf-8"?>
<comments xmlns="http://schemas.openxmlformats.org/spreadsheetml/2006/main">
  <authors>
    <author>구재모</author>
  </authors>
  <commentList>
    <comment ref="A6" authorId="0">
      <text>
        <r>
          <rPr>
            <b/>
            <sz val="9"/>
            <color indexed="81"/>
            <rFont val="돋움"/>
            <family val="3"/>
            <charset val="129"/>
          </rPr>
          <t>숫자만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M59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59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User</author>
    <author>GukJoe</author>
  </authors>
  <commentList>
    <comment ref="H34" authorId="0">
      <text>
        <r>
          <rPr>
            <b/>
            <sz val="9"/>
            <color indexed="81"/>
            <rFont val="Tahoma"/>
            <family val="2"/>
          </rPr>
          <t>User: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단가계약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無</t>
        </r>
      </text>
    </comment>
    <comment ref="Q34" authorId="1">
      <text>
        <r>
          <rPr>
            <b/>
            <sz val="9"/>
            <color indexed="81"/>
            <rFont val="Tahoma"/>
            <family val="2"/>
          </rPr>
          <t>GukJoe: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돋움"/>
            <family val="3"/>
            <charset val="129"/>
          </rPr>
          <t>단가계약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 xml:space="preserve">변동
</t>
        </r>
        <r>
          <rPr>
            <sz val="9"/>
            <color indexed="81"/>
            <rFont val="Tahoma"/>
            <family val="2"/>
          </rPr>
          <t>10,360 -&gt; 9,800</t>
        </r>
      </text>
    </comment>
  </commentList>
</comments>
</file>

<file path=xl/comments4.xml><?xml version="1.0" encoding="utf-8"?>
<comments xmlns="http://schemas.openxmlformats.org/spreadsheetml/2006/main">
  <authors>
    <author>구재모</author>
    <author>마인완</author>
  </authors>
  <commentList>
    <comment ref="A12" authorId="0">
      <text>
        <r>
          <rPr>
            <b/>
            <sz val="9"/>
            <color indexed="81"/>
            <rFont val="돋움"/>
            <family val="3"/>
            <charset val="129"/>
          </rPr>
          <t>숫자만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</text>
    </comment>
    <comment ref="C13" authorId="0">
      <text>
        <r>
          <rPr>
            <b/>
            <sz val="9"/>
            <color indexed="81"/>
            <rFont val="돋움"/>
            <family val="3"/>
            <charset val="129"/>
          </rPr>
          <t>일근자는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감단법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적용을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받지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않음</t>
        </r>
        <r>
          <rPr>
            <b/>
            <sz val="9"/>
            <color indexed="81"/>
            <rFont val="Tahoma"/>
            <family val="2"/>
          </rPr>
          <t>.</t>
        </r>
      </text>
    </comment>
    <comment ref="C14" authorId="1">
      <text>
        <r>
          <rPr>
            <b/>
            <sz val="9"/>
            <color indexed="81"/>
            <rFont val="돋움"/>
            <family val="3"/>
            <charset val="129"/>
          </rPr>
          <t xml:space="preserve">
☆주간상근자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월근로시간산출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시급</t>
        </r>
        <r>
          <rPr>
            <b/>
            <sz val="9"/>
            <color indexed="81"/>
            <rFont val="Tahoma"/>
            <family val="2"/>
          </rPr>
          <t>*209
(</t>
        </r>
        <r>
          <rPr>
            <b/>
            <sz val="9"/>
            <color indexed="81"/>
            <rFont val="돋움"/>
            <family val="3"/>
            <charset val="129"/>
          </rPr>
          <t>주</t>
        </r>
        <r>
          <rPr>
            <b/>
            <sz val="9"/>
            <color indexed="81"/>
            <rFont val="Tahoma"/>
            <family val="2"/>
          </rPr>
          <t>40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주</t>
        </r>
        <r>
          <rPr>
            <b/>
            <sz val="9"/>
            <color indexed="81"/>
            <rFont val="Tahoma"/>
            <family val="2"/>
          </rPr>
          <t>5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>)</t>
        </r>
        <r>
          <rPr>
            <b/>
            <sz val="9"/>
            <color indexed="81"/>
            <rFont val="돋움"/>
            <family val="3"/>
            <charset val="129"/>
          </rPr>
          <t>근로자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임금산출</t>
        </r>
        <r>
          <rPr>
            <b/>
            <sz val="9"/>
            <color indexed="81"/>
            <rFont val="Tahoma"/>
            <family val="2"/>
          </rPr>
          <t>)
[{(8x5)+8}/7]x[365/12]=209</t>
        </r>
        <r>
          <rPr>
            <b/>
            <sz val="9"/>
            <color indexed="81"/>
            <rFont val="돋움"/>
            <family val="3"/>
            <charset val="129"/>
          </rPr>
          <t xml:space="preserve">시간
</t>
        </r>
      </text>
    </comment>
    <comment ref="O14" authorId="0">
      <text>
        <r>
          <rPr>
            <b/>
            <sz val="9"/>
            <color indexed="81"/>
            <rFont val="돋움"/>
            <family val="3"/>
            <charset val="129"/>
          </rPr>
          <t>총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휴게시간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: </t>
        </r>
        <r>
          <rPr>
            <b/>
            <sz val="9"/>
            <color indexed="81"/>
            <rFont val="돋움"/>
            <family val="3"/>
            <charset val="129"/>
          </rPr>
          <t>주간</t>
        </r>
        <r>
          <rPr>
            <b/>
            <sz val="9"/>
            <color indexed="81"/>
            <rFont val="Tahoma"/>
            <family val="2"/>
          </rPr>
          <t>+</t>
        </r>
        <r>
          <rPr>
            <b/>
            <sz val="9"/>
            <color indexed="81"/>
            <rFont val="돋움"/>
            <family val="3"/>
            <charset val="129"/>
          </rPr>
          <t xml:space="preserve">야간
</t>
        </r>
        <r>
          <rPr>
            <b/>
            <sz val="9"/>
            <color indexed="81"/>
            <rFont val="Tahoma"/>
            <family val="2"/>
          </rPr>
          <t xml:space="preserve"> 1</t>
        </r>
        <r>
          <rPr>
            <b/>
            <sz val="9"/>
            <color indexed="81"/>
            <rFont val="돋움"/>
            <family val="3"/>
            <charset val="129"/>
          </rPr>
          <t>일</t>
        </r>
        <r>
          <rPr>
            <b/>
            <sz val="9"/>
            <color indexed="81"/>
            <rFont val="Tahoma"/>
            <family val="2"/>
          </rPr>
          <t xml:space="preserve"> 24</t>
        </r>
        <r>
          <rPr>
            <b/>
            <sz val="9"/>
            <color indexed="81"/>
            <rFont val="돋움"/>
            <family val="3"/>
            <charset val="129"/>
          </rPr>
          <t>시간기준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야간</t>
        </r>
        <r>
          <rPr>
            <b/>
            <sz val="9"/>
            <color indexed="81"/>
            <rFont val="Tahoma"/>
            <family val="2"/>
          </rPr>
          <t>(</t>
        </r>
        <r>
          <rPr>
            <b/>
            <sz val="9"/>
            <color indexed="81"/>
            <rFont val="돋움"/>
            <family val="3"/>
            <charset val="129"/>
          </rPr>
          <t>야간</t>
        </r>
        <r>
          <rPr>
            <b/>
            <sz val="9"/>
            <color indexed="81"/>
            <rFont val="Tahoma"/>
            <family val="2"/>
          </rPr>
          <t xml:space="preserve"> 22:00~06:00) 8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포함</t>
        </r>
      </text>
    </comment>
    <comment ref="O15" authorId="0">
      <text>
        <r>
          <rPr>
            <b/>
            <sz val="9"/>
            <color indexed="81"/>
            <rFont val="돋움"/>
            <family val="3"/>
            <charset val="129"/>
          </rPr>
          <t>야간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휴게시간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입력</t>
        </r>
        <r>
          <rPr>
            <b/>
            <sz val="9"/>
            <color indexed="81"/>
            <rFont val="Tahoma"/>
            <family val="2"/>
          </rPr>
          <t xml:space="preserve"> (22:00~06:00) 8</t>
        </r>
        <r>
          <rPr>
            <b/>
            <sz val="9"/>
            <color indexed="81"/>
            <rFont val="돋움"/>
            <family val="3"/>
            <charset val="129"/>
          </rPr>
          <t>시간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기준
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31" authorId="0">
      <text>
        <r>
          <rPr>
            <b/>
            <sz val="9"/>
            <color indexed="81"/>
            <rFont val="돋움"/>
            <family val="3"/>
            <charset val="129"/>
          </rPr>
          <t>확보품목</t>
        </r>
        <r>
          <rPr>
            <b/>
            <sz val="9"/>
            <color indexed="81"/>
            <rFont val="Tahoma"/>
            <family val="2"/>
          </rPr>
          <t xml:space="preserve"> tab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</t>
        </r>
      </text>
    </comment>
    <comment ref="B32" authorId="0">
      <text>
        <r>
          <rPr>
            <b/>
            <sz val="9"/>
            <color indexed="81"/>
            <rFont val="돋움"/>
            <family val="3"/>
            <charset val="129"/>
          </rPr>
          <t>입력공간에서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</t>
        </r>
      </text>
    </comment>
    <comment ref="B33" authorId="0">
      <text>
        <r>
          <rPr>
            <b/>
            <sz val="9"/>
            <color indexed="81"/>
            <rFont val="돋움"/>
            <family val="3"/>
            <charset val="129"/>
          </rPr>
          <t>입력공간에서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</t>
        </r>
      </text>
    </comment>
    <comment ref="B34" authorId="0">
      <text>
        <r>
          <rPr>
            <b/>
            <sz val="9"/>
            <color indexed="81"/>
            <rFont val="돋움"/>
            <family val="3"/>
            <charset val="129"/>
          </rPr>
          <t>확보품목</t>
        </r>
        <r>
          <rPr>
            <b/>
            <sz val="9"/>
            <color indexed="81"/>
            <rFont val="Tahoma"/>
            <family val="2"/>
          </rPr>
          <t xml:space="preserve"> tab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</t>
        </r>
      </text>
    </comment>
    <comment ref="B35" authorId="0">
      <text>
        <r>
          <rPr>
            <b/>
            <sz val="9"/>
            <color indexed="81"/>
            <rFont val="돋움"/>
            <family val="3"/>
            <charset val="129"/>
          </rPr>
          <t>확보품목</t>
        </r>
        <r>
          <rPr>
            <b/>
            <sz val="9"/>
            <color indexed="81"/>
            <rFont val="Tahoma"/>
            <family val="2"/>
          </rPr>
          <t xml:space="preserve"> tab</t>
        </r>
        <r>
          <rPr>
            <b/>
            <sz val="9"/>
            <color indexed="81"/>
            <rFont val="돋움"/>
            <family val="3"/>
            <charset val="129"/>
          </rPr>
          <t>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</t>
        </r>
      </text>
    </comment>
    <comment ref="B36" authorId="0">
      <text>
        <r>
          <rPr>
            <b/>
            <sz val="9"/>
            <color indexed="81"/>
            <rFont val="돋움"/>
            <family val="3"/>
            <charset val="129"/>
          </rPr>
          <t>입력공간에서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수정</t>
        </r>
      </text>
    </comment>
  </commentList>
</comments>
</file>

<file path=xl/sharedStrings.xml><?xml version="1.0" encoding="utf-8"?>
<sst xmlns="http://schemas.openxmlformats.org/spreadsheetml/2006/main" count="597" uniqueCount="492">
  <si>
    <t>순번</t>
  </si>
  <si>
    <t>구분</t>
  </si>
  <si>
    <t>자석</t>
  </si>
  <si>
    <t>열선</t>
  </si>
  <si>
    <t>EML-300</t>
  </si>
  <si>
    <t>DBO-200</t>
  </si>
  <si>
    <t>UPS</t>
  </si>
  <si>
    <t>서버</t>
  </si>
  <si>
    <t>구분</t>
    <phoneticPr fontId="5" type="noConversion"/>
  </si>
  <si>
    <t>방범</t>
    <phoneticPr fontId="5" type="noConversion"/>
  </si>
  <si>
    <t>출입통제</t>
    <phoneticPr fontId="5" type="noConversion"/>
  </si>
  <si>
    <t>수량</t>
    <phoneticPr fontId="5" type="noConversion"/>
  </si>
  <si>
    <t>공사비</t>
    <phoneticPr fontId="5" type="noConversion"/>
  </si>
  <si>
    <t>금액</t>
    <phoneticPr fontId="5" type="noConversion"/>
  </si>
  <si>
    <t>단가</t>
    <phoneticPr fontId="5" type="noConversion"/>
  </si>
  <si>
    <t>총합계</t>
    <phoneticPr fontId="5" type="noConversion"/>
  </si>
  <si>
    <t>주장치</t>
    <phoneticPr fontId="5" type="noConversion"/>
  </si>
  <si>
    <t>확장기</t>
    <phoneticPr fontId="5" type="noConversion"/>
  </si>
  <si>
    <t>누전차단기</t>
    <phoneticPr fontId="5" type="noConversion"/>
  </si>
  <si>
    <t>소계</t>
    <phoneticPr fontId="5" type="noConversion"/>
  </si>
  <si>
    <t>방범</t>
    <phoneticPr fontId="5" type="noConversion"/>
  </si>
  <si>
    <t>여자화장실비상</t>
    <phoneticPr fontId="5" type="noConversion"/>
  </si>
  <si>
    <t>퇴실버튼</t>
    <phoneticPr fontId="5" type="noConversion"/>
  </si>
  <si>
    <t>누전차단기</t>
    <phoneticPr fontId="5" type="noConversion"/>
  </si>
  <si>
    <t>일체형리더</t>
    <phoneticPr fontId="5" type="noConversion"/>
  </si>
  <si>
    <t>보조전원</t>
    <phoneticPr fontId="5" type="noConversion"/>
  </si>
  <si>
    <t>일체형리더</t>
    <phoneticPr fontId="5" type="noConversion"/>
  </si>
  <si>
    <t>비상벨</t>
    <phoneticPr fontId="5" type="noConversion"/>
  </si>
  <si>
    <t>프로그램</t>
    <phoneticPr fontId="5" type="noConversion"/>
  </si>
  <si>
    <t>방범출입통제</t>
    <phoneticPr fontId="5" type="noConversion"/>
  </si>
  <si>
    <t>계약기간(기입 必)</t>
    <phoneticPr fontId="8" type="noConversion"/>
  </si>
  <si>
    <t>납부기준(선택 必)</t>
    <phoneticPr fontId="8" type="noConversion"/>
  </si>
  <si>
    <t>2.후납</t>
  </si>
  <si>
    <t>wacc(수정불가)</t>
    <phoneticPr fontId="8" type="noConversion"/>
  </si>
  <si>
    <t>구    분</t>
    <phoneticPr fontId="8" type="noConversion"/>
  </si>
  <si>
    <t>지급월수</t>
    <phoneticPr fontId="8" type="noConversion"/>
  </si>
  <si>
    <t>단  가</t>
    <phoneticPr fontId="8" type="noConversion"/>
  </si>
  <si>
    <t>금  액</t>
    <phoneticPr fontId="8" type="noConversion"/>
  </si>
  <si>
    <t>현재가치</t>
    <phoneticPr fontId="8" type="noConversion"/>
  </si>
  <si>
    <t>비고</t>
    <phoneticPr fontId="8" type="noConversion"/>
  </si>
  <si>
    <t>매출</t>
    <phoneticPr fontId="8" type="noConversion"/>
  </si>
  <si>
    <t>1. 구축형 (일시수납)</t>
    <phoneticPr fontId="8" type="noConversion"/>
  </si>
  <si>
    <t>수입금액중 일시에 받는금액 기재</t>
    <phoneticPr fontId="8" type="noConversion"/>
  </si>
  <si>
    <t>2. 기계경비서비스</t>
    <phoneticPr fontId="8" type="noConversion"/>
  </si>
  <si>
    <t>수입금액중 월별 받는금액 기재</t>
    <phoneticPr fontId="8" type="noConversion"/>
  </si>
  <si>
    <t>3. 인력경비용역비</t>
    <phoneticPr fontId="8" type="noConversion"/>
  </si>
  <si>
    <t>인력경비 매출</t>
    <phoneticPr fontId="8" type="noConversion"/>
  </si>
  <si>
    <t>매출계</t>
    <phoneticPr fontId="8" type="noConversion"/>
  </si>
  <si>
    <t>cash in  계</t>
    <phoneticPr fontId="8" type="noConversion"/>
  </si>
  <si>
    <t>cash out</t>
    <phoneticPr fontId="8" type="noConversion"/>
  </si>
  <si>
    <t>투자비</t>
    <phoneticPr fontId="8" type="noConversion"/>
  </si>
  <si>
    <t>투자비 계</t>
    <phoneticPr fontId="8" type="noConversion"/>
  </si>
  <si>
    <t>일시</t>
    <phoneticPr fontId="8" type="noConversion"/>
  </si>
  <si>
    <t>인건비</t>
    <phoneticPr fontId="8" type="noConversion"/>
  </si>
  <si>
    <t>1. 직영인건비</t>
    <phoneticPr fontId="8" type="noConversion"/>
  </si>
  <si>
    <t>매출원가</t>
    <phoneticPr fontId="8" type="noConversion"/>
  </si>
  <si>
    <t>1. 상품구입비(구축형)</t>
  </si>
  <si>
    <t>구축형원가 설치공사비포함</t>
    <phoneticPr fontId="8" type="noConversion"/>
  </si>
  <si>
    <t>2. 보험료</t>
  </si>
  <si>
    <t>3. 서비스운영 유지보수비</t>
  </si>
  <si>
    <t>장비비의 1%, 도급업체 무상 A/S 시 0원 기입</t>
    <phoneticPr fontId="8" type="noConversion"/>
  </si>
  <si>
    <t>4. 수납대행료</t>
    <phoneticPr fontId="8" type="noConversion"/>
  </si>
  <si>
    <t>Van사, Card사 수수료 지급 필요 시 기입</t>
    <phoneticPr fontId="8" type="noConversion"/>
  </si>
  <si>
    <t>5. 통신비(PDA,TRS)</t>
  </si>
  <si>
    <t>로컬 Site 통신비용 기입</t>
    <phoneticPr fontId="8" type="noConversion"/>
  </si>
  <si>
    <t>6. 회선사용료</t>
  </si>
  <si>
    <t>이중관제 시, 비용 기입</t>
    <phoneticPr fontId="8" type="noConversion"/>
  </si>
  <si>
    <t>매출원가 계</t>
    <phoneticPr fontId="8" type="noConversion"/>
  </si>
  <si>
    <t>영업비용</t>
    <phoneticPr fontId="8" type="noConversion"/>
  </si>
  <si>
    <t>2. 판매촉진비</t>
    <phoneticPr fontId="8" type="noConversion"/>
  </si>
  <si>
    <t>3. 판매수수료</t>
    <phoneticPr fontId="8" type="noConversion"/>
  </si>
  <si>
    <t>4. 발전기금</t>
    <phoneticPr fontId="8" type="noConversion"/>
  </si>
  <si>
    <t>6. ……….</t>
    <phoneticPr fontId="8" type="noConversion"/>
  </si>
  <si>
    <t>7. …….</t>
    <phoneticPr fontId="8" type="noConversion"/>
  </si>
  <si>
    <t xml:space="preserve"> Contingency Cost(예비비)</t>
    <phoneticPr fontId="8" type="noConversion"/>
  </si>
  <si>
    <t>영업비용 계</t>
    <phoneticPr fontId="8" type="noConversion"/>
  </si>
  <si>
    <t>수행비용</t>
    <phoneticPr fontId="8" type="noConversion"/>
  </si>
  <si>
    <t>1. 수행인건비</t>
    <phoneticPr fontId="8" type="noConversion"/>
  </si>
  <si>
    <t>2. 프로젝트 계약직</t>
    <phoneticPr fontId="8" type="noConversion"/>
  </si>
  <si>
    <t>추가계약직채용시인건비</t>
    <phoneticPr fontId="8" type="noConversion"/>
  </si>
  <si>
    <t>3. 수행 활동비</t>
    <phoneticPr fontId="8" type="noConversion"/>
  </si>
  <si>
    <t>수행시 식대등 활동비</t>
    <phoneticPr fontId="8" type="noConversion"/>
  </si>
  <si>
    <t>4. 출장여비</t>
    <phoneticPr fontId="8" type="noConversion"/>
  </si>
  <si>
    <t>수행사원 출장여비</t>
    <phoneticPr fontId="8" type="noConversion"/>
  </si>
  <si>
    <t>5. 워크샵(보고회)</t>
    <phoneticPr fontId="8" type="noConversion"/>
  </si>
  <si>
    <t>수행중 워크샵 도는 보고회비</t>
    <phoneticPr fontId="8" type="noConversion"/>
  </si>
  <si>
    <t>6. 인쇄비</t>
    <phoneticPr fontId="8" type="noConversion"/>
  </si>
  <si>
    <t>7. 기타 (수행원가)</t>
    <phoneticPr fontId="8" type="noConversion"/>
  </si>
  <si>
    <t>기타 사업수행중 발생비용</t>
    <phoneticPr fontId="8" type="noConversion"/>
  </si>
  <si>
    <t>수행비용 계</t>
    <phoneticPr fontId="8" type="noConversion"/>
  </si>
  <si>
    <t>제안비용</t>
    <phoneticPr fontId="8" type="noConversion"/>
  </si>
  <si>
    <t>1. 제안사원 인건비</t>
    <phoneticPr fontId="8" type="noConversion"/>
  </si>
  <si>
    <t>2. 제안활동비</t>
    <phoneticPr fontId="8" type="noConversion"/>
  </si>
  <si>
    <t>제안시 조사분석비 회의비등</t>
    <phoneticPr fontId="8" type="noConversion"/>
  </si>
  <si>
    <t>3. 제안 출장비(국내외)</t>
    <phoneticPr fontId="8" type="noConversion"/>
  </si>
  <si>
    <t>제안사원 출장여비</t>
    <phoneticPr fontId="8" type="noConversion"/>
  </si>
  <si>
    <t>4. 제안서인쇄비</t>
    <phoneticPr fontId="8" type="noConversion"/>
  </si>
  <si>
    <t>제안시 인쇄비등 조사분석비</t>
    <phoneticPr fontId="8" type="noConversion"/>
  </si>
  <si>
    <t>5. 제안비용</t>
    <phoneticPr fontId="8" type="noConversion"/>
  </si>
  <si>
    <t>6. ………</t>
    <phoneticPr fontId="8" type="noConversion"/>
  </si>
  <si>
    <t>제안비용 계</t>
    <phoneticPr fontId="8" type="noConversion"/>
  </si>
  <si>
    <t>cash out  계</t>
    <phoneticPr fontId="8" type="noConversion"/>
  </si>
  <si>
    <t>예상이익</t>
    <phoneticPr fontId="8" type="noConversion"/>
  </si>
  <si>
    <t>예상이익율</t>
    <phoneticPr fontId="8" type="noConversion"/>
  </si>
  <si>
    <t>법인세율(22%)</t>
    <phoneticPr fontId="8" type="noConversion"/>
  </si>
  <si>
    <t>법인세율 22%</t>
    <phoneticPr fontId="8" type="noConversion"/>
  </si>
  <si>
    <t>세후영업이익</t>
    <phoneticPr fontId="8" type="noConversion"/>
  </si>
  <si>
    <t>사업 중요도 반영 GL</t>
    <phoneticPr fontId="8" type="noConversion"/>
  </si>
  <si>
    <t>* 선택1) Contingency Cost(예비비) 설정 기준 - 해당유형 중, 택1</t>
    <phoneticPr fontId="8" type="noConversion"/>
  </si>
  <si>
    <t>NO</t>
    <phoneticPr fontId="8" type="noConversion"/>
  </si>
  <si>
    <t>구 분</t>
    <phoneticPr fontId="8" type="noConversion"/>
  </si>
  <si>
    <t>해당여부</t>
    <phoneticPr fontId="8" type="noConversion"/>
  </si>
  <si>
    <t>설정기준</t>
    <phoneticPr fontId="8" type="noConversion"/>
  </si>
  <si>
    <t>비  고</t>
    <phoneticPr fontId="8" type="noConversion"/>
  </si>
  <si>
    <t>해당</t>
    <phoneticPr fontId="8" type="noConversion"/>
  </si>
  <si>
    <t>해당없음</t>
    <phoneticPr fontId="8" type="noConversion"/>
  </si>
  <si>
    <t>해당없음</t>
  </si>
  <si>
    <t>ㅇ장비/솔루션납품및설치</t>
    <phoneticPr fontId="8" type="noConversion"/>
  </si>
  <si>
    <t xml:space="preserve"> SI</t>
    <phoneticPr fontId="8" type="noConversion"/>
  </si>
  <si>
    <t>ㅇ 정보통신공사용역</t>
    <phoneticPr fontId="8" type="noConversion"/>
  </si>
  <si>
    <t>해당</t>
  </si>
  <si>
    <t xml:space="preserve"> 인력/FM</t>
    <phoneticPr fontId="8" type="noConversion"/>
  </si>
  <si>
    <t>ㅇ 컨설팅용역, 커스터마이징/연계 필요한 솔루션</t>
    <phoneticPr fontId="8" type="noConversion"/>
  </si>
  <si>
    <t>ㅇ 유지보수 사업</t>
    <phoneticPr fontId="8" type="noConversion"/>
  </si>
  <si>
    <t>ㅇ 소프트웨어 개발 및 유지보수 사업</t>
    <phoneticPr fontId="8" type="noConversion"/>
  </si>
  <si>
    <t>ㅇ 추가 Risk 발생 비용</t>
    <phoneticPr fontId="8" type="noConversion"/>
  </si>
  <si>
    <t xml:space="preserve">최종 Contingency Cost </t>
    <phoneticPr fontId="8" type="noConversion"/>
  </si>
  <si>
    <t>* 선택2) 사업특성에 따른 수익성 Guide Line(G/L) 변동 기준 - 중복 선택 가능</t>
    <phoneticPr fontId="8" type="noConversion"/>
  </si>
  <si>
    <t>구분</t>
    <phoneticPr fontId="8" type="noConversion"/>
  </si>
  <si>
    <t>대상사업</t>
    <phoneticPr fontId="8" type="noConversion"/>
  </si>
  <si>
    <t>GL변동기준</t>
    <phoneticPr fontId="8" type="noConversion"/>
  </si>
  <si>
    <t>Type  A</t>
    <phoneticPr fontId="8" type="noConversion"/>
  </si>
  <si>
    <t>ㅇ 단순장비납품사업(설치/공사/유지보수제외)</t>
    <phoneticPr fontId="8" type="noConversion"/>
  </si>
  <si>
    <t>Type  B</t>
    <phoneticPr fontId="8" type="noConversion"/>
  </si>
  <si>
    <t>ㅇ 주요고객사 : 전년 매출액 100대고객</t>
    <phoneticPr fontId="8" type="noConversion"/>
  </si>
  <si>
    <t>ㅇ 단일사업규모 30억이상 사업(매출액기준)</t>
    <phoneticPr fontId="8" type="noConversion"/>
  </si>
  <si>
    <t>ㅇ 대학교, 공동주택 등 핵심 Target 고객군</t>
    <phoneticPr fontId="8" type="noConversion"/>
  </si>
  <si>
    <t>Type  C</t>
    <phoneticPr fontId="8" type="noConversion"/>
  </si>
  <si>
    <t>ㅇ 전사 및 본부 전략사업</t>
    <phoneticPr fontId="8" type="noConversion"/>
  </si>
  <si>
    <t>ㅇ 회사가 보유한 자체 솔루션 적용 사업(Product본부
   지정 솔루션)</t>
    <phoneticPr fontId="8" type="noConversion"/>
  </si>
  <si>
    <t>ㅇ 신규 사업분야 참여를 위한 사업
   - 전사/본부 전략방향과의 정렬성, 향후 확장성,
     역량 내재화등에 부합하는 사업으로 VDC를 통해
     적용여부 최종 판단</t>
    <phoneticPr fontId="8" type="noConversion"/>
  </si>
  <si>
    <t>Type  D</t>
    <phoneticPr fontId="8" type="noConversion"/>
  </si>
  <si>
    <t>ㅇ 연계 매출 신규 발생 사업(G/L 조정된 규모 이상의
   매출발생 건)
ㅇ 차후 사업기회 확보목적으로 한 운영/유지보수 사업</t>
    <phoneticPr fontId="8" type="noConversion"/>
  </si>
  <si>
    <t>ㅇ 위 4가지 Type에 해당하지 않은 경우</t>
    <phoneticPr fontId="8" type="noConversion"/>
  </si>
  <si>
    <t xml:space="preserve">최종 G/L Cost </t>
    <phoneticPr fontId="8" type="noConversion"/>
  </si>
  <si>
    <t>합계</t>
    <phoneticPr fontId="5" type="noConversion"/>
  </si>
  <si>
    <t>7 .유류비</t>
    <phoneticPr fontId="5" type="noConversion"/>
  </si>
  <si>
    <t>8 .이행보증증권료</t>
    <phoneticPr fontId="5" type="noConversion"/>
  </si>
  <si>
    <t>■ VDC 기준</t>
    <phoneticPr fontId="5" type="noConversion"/>
  </si>
  <si>
    <t>■ 호실방범 월정료</t>
    <phoneticPr fontId="5" type="noConversion"/>
  </si>
  <si>
    <t>월정료</t>
    <phoneticPr fontId="5" type="noConversion"/>
  </si>
  <si>
    <t>상황실장</t>
    <phoneticPr fontId="5" type="noConversion"/>
  </si>
  <si>
    <t>비고</t>
    <phoneticPr fontId="5" type="noConversion"/>
  </si>
  <si>
    <t>계</t>
    <phoneticPr fontId="5" type="noConversion"/>
  </si>
  <si>
    <t>차액</t>
    <phoneticPr fontId="5" type="noConversion"/>
  </si>
  <si>
    <t>cash in</t>
    <phoneticPr fontId="8" type="noConversion"/>
  </si>
  <si>
    <t>인건비 계</t>
    <phoneticPr fontId="8" type="noConversion"/>
  </si>
  <si>
    <t>공사비</t>
    <phoneticPr fontId="5" type="noConversion"/>
  </si>
  <si>
    <t>계</t>
    <phoneticPr fontId="5" type="noConversion"/>
  </si>
  <si>
    <t>9. 상황실 운영비</t>
    <phoneticPr fontId="5" type="noConversion"/>
  </si>
  <si>
    <t>경광등(옵션)</t>
    <phoneticPr fontId="5" type="noConversion"/>
  </si>
  <si>
    <t>ㅇ 영업BM자체수행 사업, 단순장비납품 사업
    (기계 통합경비, 구축형 회사상품 등)</t>
    <phoneticPr fontId="8" type="noConversion"/>
  </si>
  <si>
    <t>통합경비</t>
    <phoneticPr fontId="5" type="noConversion"/>
  </si>
  <si>
    <t>2. 방범/출입통제(공사비)</t>
    <phoneticPr fontId="8" type="noConversion"/>
  </si>
  <si>
    <t>감가 미적용</t>
    <phoneticPr fontId="5" type="noConversion"/>
  </si>
  <si>
    <t>1. 방범/출입통제(자재비, 회수)</t>
    <phoneticPr fontId="8" type="noConversion"/>
  </si>
  <si>
    <t>2. 방범/출입통제(자재비, 폐기)</t>
    <phoneticPr fontId="8" type="noConversion"/>
  </si>
  <si>
    <t>자재비(회수)</t>
    <phoneticPr fontId="5" type="noConversion"/>
  </si>
  <si>
    <t>자재비(폐기)</t>
    <phoneticPr fontId="5" type="noConversion"/>
  </si>
  <si>
    <t>회수장비</t>
    <phoneticPr fontId="5" type="noConversion"/>
  </si>
  <si>
    <t>■ 기타정보</t>
    <phoneticPr fontId="5" type="noConversion"/>
  </si>
  <si>
    <t>보증증권</t>
    <phoneticPr fontId="5" type="noConversion"/>
  </si>
  <si>
    <t>입찰이행</t>
    <phoneticPr fontId="5" type="noConversion"/>
  </si>
  <si>
    <t>계약이행</t>
    <phoneticPr fontId="5" type="noConversion"/>
  </si>
  <si>
    <t>기준</t>
    <phoneticPr fontId="5" type="noConversion"/>
  </si>
  <si>
    <t>계약액의 10%</t>
    <phoneticPr fontId="5" type="noConversion"/>
  </si>
  <si>
    <t>AC제어</t>
    <phoneticPr fontId="5" type="noConversion"/>
  </si>
  <si>
    <t>예비품</t>
    <phoneticPr fontId="5" type="noConversion"/>
  </si>
  <si>
    <t>대학예산(월,2014년 기준)</t>
    <phoneticPr fontId="5" type="noConversion"/>
  </si>
  <si>
    <t>…….</t>
    <phoneticPr fontId="5" type="noConversion"/>
  </si>
  <si>
    <t xml:space="preserve">보고서 작성등 인쇄비 </t>
    <phoneticPr fontId="8" type="noConversion"/>
  </si>
  <si>
    <t xml:space="preserve">MCU, ECU, PCU, ICU 등 회수장비 </t>
    <phoneticPr fontId="8" type="noConversion"/>
  </si>
  <si>
    <t xml:space="preserve">감지기, 경광등, 퇴실버튼 등 폐기장비 </t>
    <phoneticPr fontId="8" type="noConversion"/>
  </si>
  <si>
    <t>아주대-1</t>
    <phoneticPr fontId="5" type="noConversion"/>
  </si>
  <si>
    <t>아주대-2</t>
  </si>
  <si>
    <t>아주대-3</t>
  </si>
  <si>
    <t>아주대-4</t>
  </si>
  <si>
    <t>아주대-5</t>
  </si>
  <si>
    <t>아주대-6</t>
  </si>
  <si>
    <t>아주대-7</t>
  </si>
  <si>
    <t>아주대-8</t>
  </si>
  <si>
    <t>아주대-9</t>
  </si>
  <si>
    <t>아주대-10</t>
  </si>
  <si>
    <t>아주대-11</t>
  </si>
  <si>
    <t>아주대-12</t>
  </si>
  <si>
    <t>아주대-13</t>
  </si>
  <si>
    <t>아주대-14</t>
  </si>
  <si>
    <t>아주대-15</t>
  </si>
  <si>
    <t>아주대-16</t>
  </si>
  <si>
    <t>아주대-17</t>
  </si>
  <si>
    <t>아주대-18</t>
  </si>
  <si>
    <t>아주대-19</t>
  </si>
  <si>
    <t>원천관</t>
  </si>
  <si>
    <t>동관</t>
  </si>
  <si>
    <t>서관</t>
  </si>
  <si>
    <t>팔달관</t>
  </si>
  <si>
    <t>성호관</t>
  </si>
  <si>
    <t>산학원</t>
  </si>
  <si>
    <t>율곡관</t>
  </si>
  <si>
    <t>종합관</t>
  </si>
  <si>
    <t>약학관</t>
  </si>
  <si>
    <t>체육관</t>
  </si>
  <si>
    <t>광교관</t>
  </si>
  <si>
    <t>화홍관</t>
  </si>
  <si>
    <t>용지관</t>
  </si>
  <si>
    <t>남제관</t>
  </si>
  <si>
    <t>지문리더모듈</t>
    <phoneticPr fontId="5" type="noConversion"/>
  </si>
  <si>
    <t>카드리더</t>
    <phoneticPr fontId="5" type="noConversion"/>
  </si>
  <si>
    <t>비상탈출버튼</t>
    <phoneticPr fontId="5" type="noConversion"/>
  </si>
  <si>
    <t>現 상황실장 기준(G1)</t>
    <phoneticPr fontId="5" type="noConversion"/>
  </si>
  <si>
    <t>2. 도급인건비</t>
    <phoneticPr fontId="8" type="noConversion"/>
  </si>
  <si>
    <t>6. …</t>
    <phoneticPr fontId="5" type="noConversion"/>
  </si>
  <si>
    <t>계약액의 5%</t>
    <phoneticPr fontId="5" type="noConversion"/>
  </si>
  <si>
    <t>제안서 인쇄비용</t>
    <phoneticPr fontId="5" type="noConversion"/>
  </si>
  <si>
    <t>5. …</t>
    <phoneticPr fontId="5" type="noConversion"/>
  </si>
  <si>
    <t>보험료</t>
    <phoneticPr fontId="24" type="noConversion"/>
  </si>
  <si>
    <t>합계</t>
    <phoneticPr fontId="24" type="noConversion"/>
  </si>
  <si>
    <t>4…</t>
    <phoneticPr fontId="24" type="noConversion"/>
  </si>
  <si>
    <t>영업배상</t>
    <phoneticPr fontId="24" type="noConversion"/>
  </si>
  <si>
    <t>건물수량</t>
    <phoneticPr fontId="24" type="noConversion"/>
  </si>
  <si>
    <t>월 보험비</t>
    <phoneticPr fontId="24" type="noConversion"/>
  </si>
  <si>
    <t>구분</t>
    <phoneticPr fontId="24" type="noConversion"/>
  </si>
  <si>
    <t>영상지문리더(SHF-3000)</t>
    <phoneticPr fontId="5" type="noConversion"/>
  </si>
  <si>
    <t>EML-300</t>
    <phoneticPr fontId="5" type="noConversion"/>
  </si>
  <si>
    <t>7. 통합상황실</t>
    <phoneticPr fontId="24" type="noConversion"/>
  </si>
  <si>
    <t>3. 자전거 거치대 CCTV(특기제안)</t>
    <phoneticPr fontId="5" type="noConversion"/>
  </si>
  <si>
    <t>5. 기존카메라 교체</t>
    <phoneticPr fontId="24" type="noConversion"/>
  </si>
  <si>
    <t>6. 네트웍망공사</t>
    <phoneticPr fontId="24" type="noConversion"/>
  </si>
  <si>
    <t>◆아주대학교</t>
    <phoneticPr fontId="5" type="noConversion"/>
  </si>
  <si>
    <t>4. 외곽 CCTV (특기제안)</t>
    <phoneticPr fontId="24" type="noConversion"/>
  </si>
  <si>
    <t>RFP 내용</t>
    <phoneticPr fontId="24" type="noConversion"/>
  </si>
  <si>
    <t>■ 인력경비 월정료(매출)</t>
    <phoneticPr fontId="5" type="noConversion"/>
  </si>
  <si>
    <t>■ 보험 산출 기준</t>
    <phoneticPr fontId="5" type="noConversion"/>
  </si>
  <si>
    <t>영상 비포함</t>
    <phoneticPr fontId="24" type="noConversion"/>
  </si>
  <si>
    <t>건물별 보험 적용(총 25개 관)</t>
    <phoneticPr fontId="8" type="noConversion"/>
  </si>
  <si>
    <t>8. 특기제안(환경감시)</t>
    <phoneticPr fontId="24" type="noConversion"/>
  </si>
  <si>
    <t>9. 페이스캅(특기제안)</t>
    <phoneticPr fontId="8" type="noConversion"/>
  </si>
  <si>
    <t>1. 영업사원인센티브</t>
    <phoneticPr fontId="8" type="noConversion"/>
  </si>
  <si>
    <r>
      <t>■ 투찰가 인상 사유 - 15년 최저임금 인상 및 감</t>
    </r>
    <r>
      <rPr>
        <sz val="11"/>
        <color rgb="FFFF0000"/>
        <rFont val="맑은 고딕"/>
        <family val="3"/>
        <charset val="129"/>
      </rPr>
      <t>ㆍ</t>
    </r>
    <r>
      <rPr>
        <sz val="11"/>
        <color rgb="FFFF0000"/>
        <rFont val="맑은 고딕"/>
        <family val="3"/>
        <charset val="129"/>
        <scheme val="minor"/>
      </rPr>
      <t>단법 적용, 인력2명 추가</t>
    </r>
    <phoneticPr fontId="24" type="noConversion"/>
  </si>
  <si>
    <t>부가세포함</t>
    <phoneticPr fontId="24" type="noConversion"/>
  </si>
  <si>
    <t>부가세별도</t>
    <phoneticPr fontId="24" type="noConversion"/>
  </si>
  <si>
    <t>신축 국제학사 '15. 01월분(2월부터 투입) 인건비 감액</t>
    <phoneticPr fontId="24" type="noConversion"/>
  </si>
  <si>
    <t>신축 국제학사 '15. 01월분(2월부터 투입) 인건비 감액</t>
    <phoneticPr fontId="24" type="noConversion"/>
  </si>
  <si>
    <t>4. 신축 국제학사 '15. 01월 인건비 감액</t>
    <phoneticPr fontId="8" type="noConversion"/>
  </si>
  <si>
    <t>3. 신축 국제학사 '15. 01월 인건비 감액</t>
    <phoneticPr fontId="24" type="noConversion"/>
  </si>
  <si>
    <t>제출처:</t>
    <phoneticPr fontId="28" type="noConversion"/>
  </si>
  <si>
    <t>아주대학교</t>
    <phoneticPr fontId="206" type="noConversion"/>
  </si>
  <si>
    <t>케이티텔레캅 주식회사</t>
    <phoneticPr fontId="28" type="noConversion"/>
  </si>
  <si>
    <t>제출일:</t>
    <phoneticPr fontId="206" type="noConversion"/>
  </si>
  <si>
    <t>서울시 구로구 구로5동 106-6 KTT  B/D</t>
    <phoneticPr fontId="28" type="noConversion"/>
  </si>
  <si>
    <t xml:space="preserve">아래와 같이 견적서를 제출합니다. </t>
    <phoneticPr fontId="28" type="noConversion"/>
  </si>
  <si>
    <t>구     분</t>
    <phoneticPr fontId="28" type="noConversion"/>
  </si>
  <si>
    <t>실장</t>
    <phoneticPr fontId="206" type="noConversion"/>
  </si>
  <si>
    <t>도서/성호/관제</t>
    <phoneticPr fontId="206" type="noConversion"/>
  </si>
  <si>
    <t>생활관반장</t>
    <phoneticPr fontId="206" type="noConversion"/>
  </si>
  <si>
    <t>생활관사감</t>
    <phoneticPr fontId="206" type="noConversion"/>
  </si>
  <si>
    <t>생활관영어</t>
    <phoneticPr fontId="206" type="noConversion"/>
  </si>
  <si>
    <t>경비계장</t>
    <phoneticPr fontId="206" type="noConversion"/>
  </si>
  <si>
    <t>일반경비</t>
    <phoneticPr fontId="206" type="noConversion"/>
  </si>
  <si>
    <t>출동팀장</t>
    <phoneticPr fontId="206" type="noConversion"/>
  </si>
  <si>
    <t>출동대원</t>
    <phoneticPr fontId="30" type="noConversion"/>
  </si>
  <si>
    <t>합 계</t>
    <phoneticPr fontId="28" type="noConversion"/>
  </si>
  <si>
    <t>산  출  근  거</t>
    <phoneticPr fontId="28" type="noConversion"/>
  </si>
  <si>
    <t>입력공간( 노란색 셀 부분 수정가능)</t>
    <phoneticPr fontId="206" type="noConversion"/>
  </si>
  <si>
    <t>연령제한</t>
    <phoneticPr fontId="28" type="noConversion"/>
  </si>
  <si>
    <t>근무형태</t>
    <phoneticPr fontId="206" type="noConversion"/>
  </si>
  <si>
    <t>주간상근</t>
    <phoneticPr fontId="206" type="noConversion"/>
  </si>
  <si>
    <t>격일(주2,야4)</t>
    <phoneticPr fontId="206" type="noConversion"/>
  </si>
  <si>
    <t>3교대</t>
    <phoneticPr fontId="206" type="noConversion"/>
  </si>
  <si>
    <t>투입인원</t>
    <phoneticPr fontId="28" type="noConversion"/>
  </si>
  <si>
    <t>입력범위</t>
    <phoneticPr fontId="206" type="noConversion"/>
  </si>
  <si>
    <t>참고범위</t>
    <phoneticPr fontId="206" type="noConversion"/>
  </si>
  <si>
    <t>직접노무비</t>
    <phoneticPr fontId="28" type="noConversion"/>
  </si>
  <si>
    <t>시      급</t>
    <phoneticPr fontId="28" type="noConversion"/>
  </si>
  <si>
    <t>2015년 기준</t>
    <phoneticPr fontId="206" type="noConversion"/>
  </si>
  <si>
    <t>근무시간(격일)</t>
    <phoneticPr fontId="206" type="noConversion"/>
  </si>
  <si>
    <t>휴게시간</t>
    <phoneticPr fontId="206" type="noConversion"/>
  </si>
  <si>
    <t>비고</t>
    <phoneticPr fontId="206" type="noConversion"/>
  </si>
  <si>
    <t>급      여</t>
    <phoneticPr fontId="28" type="noConversion"/>
  </si>
  <si>
    <t>(근무시간*365/12/2)*시급</t>
    <phoneticPr fontId="28" type="noConversion"/>
  </si>
  <si>
    <t>총휴게시간(야간포함)</t>
    <phoneticPr fontId="206" type="noConversion"/>
  </si>
  <si>
    <t>야간수당</t>
    <phoneticPr fontId="28" type="noConversion"/>
  </si>
  <si>
    <t>((근무시간*365/12/2)*시급)*50%</t>
    <phoneticPr fontId="28" type="noConversion"/>
  </si>
  <si>
    <t>야간휴게시간</t>
    <phoneticPr fontId="206" type="noConversion"/>
  </si>
  <si>
    <t>초과수당</t>
    <phoneticPr fontId="28" type="noConversion"/>
  </si>
  <si>
    <t>시간외 근무</t>
    <phoneticPr fontId="206" type="noConversion"/>
  </si>
  <si>
    <t>초과근무시간</t>
    <phoneticPr fontId="206" type="noConversion"/>
  </si>
  <si>
    <t>식대수당</t>
    <phoneticPr fontId="28" type="noConversion"/>
  </si>
  <si>
    <t>직책수당</t>
    <phoneticPr fontId="28" type="noConversion"/>
  </si>
  <si>
    <t>년차수당</t>
    <phoneticPr fontId="28" type="noConversion"/>
  </si>
  <si>
    <t>지급액</t>
    <phoneticPr fontId="28" type="noConversion"/>
  </si>
  <si>
    <t>퇴직적립금</t>
  </si>
  <si>
    <t>지급액 / 12월</t>
    <phoneticPr fontId="28" type="noConversion"/>
  </si>
  <si>
    <t>소    계(A)</t>
    <phoneticPr fontId="28" type="noConversion"/>
  </si>
  <si>
    <t>간접노무비</t>
    <phoneticPr fontId="28" type="noConversion"/>
  </si>
  <si>
    <t>국민연금</t>
  </si>
  <si>
    <t>건강보험료</t>
    <phoneticPr fontId="28" type="noConversion"/>
  </si>
  <si>
    <t xml:space="preserve"> 지급액 *3.035%</t>
    <phoneticPr fontId="28" type="noConversion"/>
  </si>
  <si>
    <t>요양보험료</t>
    <phoneticPr fontId="28" type="noConversion"/>
  </si>
  <si>
    <t>건강보험료 * 6.55%</t>
    <phoneticPr fontId="28" type="noConversion"/>
  </si>
  <si>
    <t>고용보험</t>
  </si>
  <si>
    <t xml:space="preserve"> 지급액 * 1.5%</t>
    <phoneticPr fontId="28" type="noConversion"/>
  </si>
  <si>
    <t>도급사 이윤 조정</t>
    <phoneticPr fontId="206" type="noConversion"/>
  </si>
  <si>
    <t>산재보험</t>
  </si>
  <si>
    <t xml:space="preserve"> 지급액*15/1000</t>
    <phoneticPr fontId="206" type="noConversion"/>
  </si>
  <si>
    <t>소    계(B)</t>
    <phoneticPr fontId="28" type="noConversion"/>
  </si>
  <si>
    <t>인건비 계 A+B (C)</t>
    <phoneticPr fontId="206" type="noConversion"/>
  </si>
  <si>
    <t>기타항목</t>
    <phoneticPr fontId="206" type="noConversion"/>
  </si>
  <si>
    <t xml:space="preserve"> 제경비</t>
    <phoneticPr fontId="28" type="noConversion"/>
  </si>
  <si>
    <t>교육훈련비</t>
    <phoneticPr fontId="28" type="noConversion"/>
  </si>
  <si>
    <t>직무교육/안전교육</t>
    <phoneticPr fontId="206" type="noConversion"/>
  </si>
  <si>
    <t>교육훈련비</t>
    <phoneticPr fontId="206" type="noConversion"/>
  </si>
  <si>
    <t>피복비</t>
    <phoneticPr fontId="28" type="noConversion"/>
  </si>
  <si>
    <t>하/동복등 피복</t>
    <phoneticPr fontId="206" type="noConversion"/>
  </si>
  <si>
    <t>피복피</t>
    <phoneticPr fontId="206" type="noConversion"/>
  </si>
  <si>
    <t>방범장구류</t>
    <phoneticPr fontId="28" type="noConversion"/>
  </si>
  <si>
    <t>방검복, 출동장구등</t>
    <phoneticPr fontId="206" type="noConversion"/>
  </si>
  <si>
    <t>방범장구류</t>
    <phoneticPr fontId="206" type="noConversion"/>
  </si>
  <si>
    <t>통신비</t>
    <phoneticPr fontId="28" type="noConversion"/>
  </si>
  <si>
    <t>일반 통신비</t>
    <phoneticPr fontId="206" type="noConversion"/>
  </si>
  <si>
    <t>통신비</t>
    <phoneticPr fontId="206" type="noConversion"/>
  </si>
  <si>
    <t>운영비</t>
    <phoneticPr fontId="28" type="noConversion"/>
  </si>
  <si>
    <t>운영비</t>
    <phoneticPr fontId="206" type="noConversion"/>
  </si>
  <si>
    <t xml:space="preserve">     소     계 (D)</t>
    <phoneticPr fontId="206" type="noConversion"/>
  </si>
  <si>
    <t>공란</t>
    <phoneticPr fontId="206" type="noConversion"/>
  </si>
  <si>
    <t>일반관리비 F</t>
    <phoneticPr fontId="206" type="noConversion"/>
  </si>
  <si>
    <t>일반관리비(%)</t>
    <phoneticPr fontId="206" type="noConversion"/>
  </si>
  <si>
    <t>기업이윤 G</t>
    <phoneticPr fontId="206" type="noConversion"/>
  </si>
  <si>
    <t>기업이윤(%)</t>
    <phoneticPr fontId="206" type="noConversion"/>
  </si>
  <si>
    <t>총   합   계 (H)</t>
    <phoneticPr fontId="28" type="noConversion"/>
  </si>
  <si>
    <t>1인당 단가 ☞</t>
    <phoneticPr fontId="206" type="noConversion"/>
  </si>
  <si>
    <t>(C+D)*0.5%</t>
    <phoneticPr fontId="28" type="noConversion"/>
  </si>
  <si>
    <t>ktt일반관리비(%)</t>
    <phoneticPr fontId="206" type="noConversion"/>
  </si>
  <si>
    <t>ktt이윤(%)</t>
    <phoneticPr fontId="206" type="noConversion"/>
  </si>
  <si>
    <t>총   합   계 (i)</t>
    <phoneticPr fontId="28" type="noConversion"/>
  </si>
  <si>
    <t xml:space="preserve"> 인 건 비  견 적 서(대학교)</t>
    <phoneticPr fontId="28" type="noConversion"/>
  </si>
  <si>
    <t xml:space="preserve"> </t>
    <phoneticPr fontId="206" type="noConversion"/>
  </si>
  <si>
    <t>소모품,복리후생</t>
    <phoneticPr fontId="206" type="noConversion"/>
  </si>
  <si>
    <t>(단위:월/원)</t>
    <phoneticPr fontId="28" type="noConversion"/>
  </si>
  <si>
    <t xml:space="preserve"> 지급액 * 4.5%</t>
    <phoneticPr fontId="28" type="noConversion"/>
  </si>
  <si>
    <t xml:space="preserve"> </t>
    <phoneticPr fontId="206" type="noConversion"/>
  </si>
  <si>
    <t>VAT 금액</t>
    <phoneticPr fontId="206" type="noConversion"/>
  </si>
  <si>
    <t>C*3.2%</t>
    <phoneticPr fontId="28" type="noConversion"/>
  </si>
  <si>
    <t>C*2.0%</t>
    <phoneticPr fontId="206" type="noConversion"/>
  </si>
  <si>
    <t>영상출입통제</t>
    <phoneticPr fontId="5" type="noConversion"/>
  </si>
  <si>
    <t>페이스캅</t>
    <phoneticPr fontId="5" type="noConversion"/>
  </si>
  <si>
    <t>출입통제(SHF-3000)</t>
    <phoneticPr fontId="5" type="noConversion"/>
  </si>
  <si>
    <t>구학</t>
  </si>
  <si>
    <t>신학</t>
  </si>
  <si>
    <t>학군단</t>
  </si>
  <si>
    <t>캠플</t>
  </si>
  <si>
    <t>도서관</t>
    <phoneticPr fontId="5" type="noConversion"/>
  </si>
  <si>
    <t>일반형c</t>
    <phoneticPr fontId="24" type="noConversion"/>
  </si>
  <si>
    <t>DOB-1100</t>
    <phoneticPr fontId="5" type="noConversion"/>
  </si>
  <si>
    <t>VDC-B 수지분석 Tool</t>
    <phoneticPr fontId="8" type="noConversion"/>
  </si>
  <si>
    <t>녹화비상스위치(옥외) 시스템 3EA 포함</t>
    <phoneticPr fontId="24" type="noConversion"/>
  </si>
  <si>
    <t>ktt 구입비, 5대</t>
    <phoneticPr fontId="24" type="noConversion"/>
  </si>
  <si>
    <t xml:space="preserve">서울보증 - 입찰이행(5%) , 계약이행(10%) </t>
    <phoneticPr fontId="8" type="noConversion"/>
  </si>
  <si>
    <t xml:space="preserve">직영인력 투입비 </t>
    <phoneticPr fontId="8" type="noConversion"/>
  </si>
  <si>
    <t>도급인력 투입비 견적 (35명)</t>
    <phoneticPr fontId="8" type="noConversion"/>
  </si>
  <si>
    <t>법인카드 사용 (고객사유대)</t>
    <phoneticPr fontId="5" type="noConversion"/>
  </si>
  <si>
    <t xml:space="preserve">프로젝트 수행사원인건비 </t>
    <phoneticPr fontId="8" type="noConversion"/>
  </si>
  <si>
    <t>1주 작업기간 반영</t>
    <phoneticPr fontId="8" type="noConversion"/>
  </si>
  <si>
    <t>신축국제학사</t>
    <phoneticPr fontId="5" type="noConversion"/>
  </si>
  <si>
    <t>아주대-20</t>
    <phoneticPr fontId="5" type="noConversion"/>
  </si>
  <si>
    <t>일체형리더</t>
    <phoneticPr fontId="5" type="noConversion"/>
  </si>
  <si>
    <t>비상탈출버튼</t>
    <phoneticPr fontId="5" type="noConversion"/>
  </si>
  <si>
    <t>총 매출 약 35억</t>
    <phoneticPr fontId="24" type="noConversion"/>
  </si>
  <si>
    <t>강남본부 전략사업</t>
    <phoneticPr fontId="24" type="noConversion"/>
  </si>
  <si>
    <t>1.국제학사 스피드게이트 부가상품(구축/40,000천원)
2.신축병원 무인경비시스템(월 100만원)
3.미화용역 영업 추진(예상:80명, 연간12억)</t>
    <phoneticPr fontId="24" type="noConversion"/>
  </si>
  <si>
    <t>계약가(예정)</t>
    <phoneticPr fontId="5" type="noConversion"/>
  </si>
  <si>
    <t>총 20군데 설치(CCTV 설치)</t>
    <phoneticPr fontId="24" type="noConversion"/>
  </si>
  <si>
    <t>당사특기제안 5개장소(전산실 외)</t>
    <phoneticPr fontId="24" type="noConversion"/>
  </si>
  <si>
    <t>RFP 내용(344EA)</t>
    <phoneticPr fontId="24" type="noConversion"/>
  </si>
  <si>
    <t>RFP 내용</t>
    <phoneticPr fontId="24" type="noConversion"/>
  </si>
  <si>
    <t>견적변동사항</t>
    <phoneticPr fontId="24" type="noConversion"/>
  </si>
  <si>
    <t>기존</t>
    <phoneticPr fontId="24" type="noConversion"/>
  </si>
  <si>
    <t>변경후</t>
    <phoneticPr fontId="24" type="noConversion"/>
  </si>
  <si>
    <t>도급간접비(운영비)</t>
    <phoneticPr fontId="24" type="noConversion"/>
  </si>
  <si>
    <t>경비계장</t>
    <phoneticPr fontId="24" type="noConversion"/>
  </si>
  <si>
    <t>일반경비</t>
    <phoneticPr fontId="5" type="noConversion"/>
  </si>
  <si>
    <t>출동팀장</t>
    <phoneticPr fontId="5" type="noConversion"/>
  </si>
  <si>
    <t>생활관반장</t>
    <phoneticPr fontId="24" type="noConversion"/>
  </si>
  <si>
    <t>생활관사감</t>
    <phoneticPr fontId="24" type="noConversion"/>
  </si>
  <si>
    <t>생활관영어</t>
    <phoneticPr fontId="24" type="noConversion"/>
  </si>
  <si>
    <t>출동대원</t>
    <phoneticPr fontId="24" type="noConversion"/>
  </si>
  <si>
    <t>도서관,성호,관제</t>
    <phoneticPr fontId="24" type="noConversion"/>
  </si>
  <si>
    <t>호실방범 예비장비가격</t>
    <phoneticPr fontId="24" type="noConversion"/>
  </si>
  <si>
    <t>상황실 운영비(법인카드)</t>
    <phoneticPr fontId="24" type="noConversion"/>
  </si>
  <si>
    <t>차액(36개월)</t>
    <phoneticPr fontId="24" type="noConversion"/>
  </si>
  <si>
    <t>옥외카메라</t>
    <phoneticPr fontId="24" type="noConversion"/>
  </si>
  <si>
    <t>총 계</t>
    <phoneticPr fontId="24" type="noConversion"/>
  </si>
  <si>
    <t>방범</t>
    <phoneticPr fontId="24" type="noConversion"/>
  </si>
  <si>
    <t>방범월정료</t>
    <phoneticPr fontId="24" type="noConversion"/>
  </si>
  <si>
    <t>방범월정료(공급가)</t>
    <phoneticPr fontId="24" type="noConversion"/>
  </si>
  <si>
    <t>학교(협상금액)</t>
    <phoneticPr fontId="24" type="noConversion"/>
  </si>
  <si>
    <t>36개월(년간금액)vat별도</t>
    <phoneticPr fontId="24" type="noConversion"/>
  </si>
  <si>
    <t>vat별도</t>
    <phoneticPr fontId="24" type="noConversion"/>
  </si>
  <si>
    <t>대표이사 : 한 동 훈 ( 인)</t>
    <phoneticPr fontId="28" type="noConversion"/>
  </si>
  <si>
    <t>담  당  자  :  이 정선</t>
    <phoneticPr fontId="28" type="noConversion"/>
  </si>
  <si>
    <t>담당자연락처 : 010-3285-6053</t>
    <phoneticPr fontId="28" type="noConversion"/>
  </si>
  <si>
    <t>TEL : 02) 2051-0112,  FAX 02) 818-8909</t>
    <phoneticPr fontId="28" type="noConversion"/>
  </si>
  <si>
    <t>기계경비비용</t>
    <phoneticPr fontId="24" type="noConversion"/>
  </si>
  <si>
    <t>vat</t>
    <phoneticPr fontId="24" type="noConversion"/>
  </si>
  <si>
    <t>합계</t>
    <phoneticPr fontId="24" type="noConversion"/>
  </si>
  <si>
    <t>일반경비
(원천정보관
보안순찰)</t>
    <phoneticPr fontId="206" type="noConversion"/>
  </si>
  <si>
    <t>11월 3개소 공사건 포함</t>
  </si>
  <si>
    <t>합 계</t>
    <phoneticPr fontId="28" type="noConversion"/>
  </si>
  <si>
    <t>산  출  근  거</t>
    <phoneticPr fontId="28" type="noConversion"/>
  </si>
  <si>
    <t>연령제한</t>
    <phoneticPr fontId="28" type="noConversion"/>
  </si>
  <si>
    <t>근무형태</t>
    <phoneticPr fontId="206" type="noConversion"/>
  </si>
  <si>
    <t>격일(주2,야4)</t>
    <phoneticPr fontId="206" type="noConversion"/>
  </si>
  <si>
    <t>투입인원</t>
    <phoneticPr fontId="28" type="noConversion"/>
  </si>
  <si>
    <t>직접노무비</t>
    <phoneticPr fontId="28" type="noConversion"/>
  </si>
  <si>
    <t>시      급</t>
    <phoneticPr fontId="28" type="noConversion"/>
  </si>
  <si>
    <t>급      여</t>
    <phoneticPr fontId="28" type="noConversion"/>
  </si>
  <si>
    <t>야간수당</t>
    <phoneticPr fontId="28" type="noConversion"/>
  </si>
  <si>
    <t>초과수당</t>
    <phoneticPr fontId="28" type="noConversion"/>
  </si>
  <si>
    <t>식대수당</t>
    <phoneticPr fontId="28" type="noConversion"/>
  </si>
  <si>
    <t>직책수당</t>
    <phoneticPr fontId="28" type="noConversion"/>
  </si>
  <si>
    <t>년차수당</t>
    <phoneticPr fontId="28" type="noConversion"/>
  </si>
  <si>
    <t>지급액</t>
    <phoneticPr fontId="28" type="noConversion"/>
  </si>
  <si>
    <t>소    계(A)</t>
    <phoneticPr fontId="28" type="noConversion"/>
  </si>
  <si>
    <t>건강보험료</t>
    <phoneticPr fontId="28" type="noConversion"/>
  </si>
  <si>
    <t>요양보험료</t>
    <phoneticPr fontId="28" type="noConversion"/>
  </si>
  <si>
    <t xml:space="preserve"> 제경비</t>
    <phoneticPr fontId="28" type="noConversion"/>
  </si>
  <si>
    <t>교육훈련비</t>
    <phoneticPr fontId="28" type="noConversion"/>
  </si>
  <si>
    <t>피복비</t>
    <phoneticPr fontId="28" type="noConversion"/>
  </si>
  <si>
    <t>통신비</t>
    <phoneticPr fontId="28" type="noConversion"/>
  </si>
  <si>
    <t xml:space="preserve"> </t>
    <phoneticPr fontId="206" type="noConversion"/>
  </si>
  <si>
    <t>VAT 금액</t>
    <phoneticPr fontId="206" type="noConversion"/>
  </si>
  <si>
    <t>기계경비</t>
    <phoneticPr fontId="24" type="noConversion"/>
  </si>
  <si>
    <t>통상시급</t>
    <phoneticPr fontId="24" type="noConversion"/>
  </si>
  <si>
    <t>시급 * 월 근무시간</t>
    <phoneticPr fontId="28" type="noConversion"/>
  </si>
  <si>
    <t xml:space="preserve"> 지급액 / 12개월</t>
    <phoneticPr fontId="28" type="noConversion"/>
  </si>
  <si>
    <t>통상시급</t>
    <phoneticPr fontId="24" type="noConversion"/>
  </si>
  <si>
    <t>시급 * 근무시간</t>
    <phoneticPr fontId="28" type="noConversion"/>
  </si>
  <si>
    <t>사업소세</t>
    <phoneticPr fontId="24" type="noConversion"/>
  </si>
  <si>
    <t>사업소세</t>
    <phoneticPr fontId="24" type="noConversion"/>
  </si>
  <si>
    <t>통상시급*야간근로시간*0.5</t>
    <phoneticPr fontId="28" type="noConversion"/>
  </si>
  <si>
    <t>특수건강검진비</t>
    <phoneticPr fontId="24" type="noConversion"/>
  </si>
  <si>
    <t>반장 : 400,000원 이상</t>
    <phoneticPr fontId="24" type="noConversion"/>
  </si>
  <si>
    <t>(시급*초과근무시간*1.5) / 주간상근자 25시간 적용</t>
    <phoneticPr fontId="206" type="noConversion"/>
  </si>
  <si>
    <t>시급*초과근무시간*1.5 / 생활관 반장 30시간 적용</t>
    <phoneticPr fontId="206" type="noConversion"/>
  </si>
  <si>
    <t>인건비 산출내역서(생활관)</t>
    <phoneticPr fontId="28" type="noConversion"/>
  </si>
  <si>
    <t>주간 상근</t>
    <phoneticPr fontId="206" type="noConversion"/>
  </si>
  <si>
    <t>구분</t>
    <phoneticPr fontId="28" type="noConversion"/>
  </si>
  <si>
    <t>월 근로시간</t>
    <phoneticPr fontId="24" type="noConversion"/>
  </si>
  <si>
    <t>근로자의날 수당</t>
    <phoneticPr fontId="24" type="noConversion"/>
  </si>
  <si>
    <t>소    계(A)</t>
    <phoneticPr fontId="28" type="noConversion"/>
  </si>
  <si>
    <t xml:space="preserve"> 인건비 산출내역서(학교)</t>
    <phoneticPr fontId="28" type="noConversion"/>
  </si>
  <si>
    <t>인건비 계 A+B(C)</t>
    <phoneticPr fontId="206" type="noConversion"/>
  </si>
  <si>
    <t>소     계(D)</t>
    <phoneticPr fontId="206" type="noConversion"/>
  </si>
  <si>
    <t>일반관리비(E)</t>
    <phoneticPr fontId="206" type="noConversion"/>
  </si>
  <si>
    <t>기업이윤(F)</t>
    <phoneticPr fontId="206" type="noConversion"/>
  </si>
  <si>
    <t>총합계(I)</t>
    <phoneticPr fontId="28" type="noConversion"/>
  </si>
  <si>
    <t>총합계(G)</t>
    <phoneticPr fontId="28" type="noConversion"/>
  </si>
  <si>
    <t>2018년 최저임금 이상
(단, 출동팀장, 출동대원 7,940원 적용)</t>
    <phoneticPr fontId="206" type="noConversion"/>
  </si>
  <si>
    <t>(급여+초과수당+식대수당+직책수당)/월 근로시간</t>
    <phoneticPr fontId="24" type="noConversion"/>
  </si>
  <si>
    <t>식대수당 1식 2,500원 기준</t>
    <phoneticPr fontId="206" type="noConversion"/>
  </si>
  <si>
    <t>통상시급*일 근로시간*15일/12개월</t>
    <phoneticPr fontId="206" type="noConversion"/>
  </si>
  <si>
    <t xml:space="preserve"> 유급휴일 수당(통상시급*일 근무시간/12개월X1.5)</t>
    <phoneticPr fontId="24" type="noConversion"/>
  </si>
  <si>
    <t>구분</t>
    <phoneticPr fontId="28" type="noConversion"/>
  </si>
  <si>
    <t>생활관 반장</t>
    <phoneticPr fontId="206" type="noConversion"/>
  </si>
  <si>
    <t>생활관 경비</t>
    <phoneticPr fontId="206" type="noConversion"/>
  </si>
  <si>
    <t>생활관 영어</t>
    <phoneticPr fontId="206" type="noConversion"/>
  </si>
  <si>
    <t>월 근로시간</t>
    <phoneticPr fontId="24" type="noConversion"/>
  </si>
  <si>
    <t>월 야간 근로시간</t>
    <phoneticPr fontId="24" type="noConversion"/>
  </si>
  <si>
    <t>월 야간 근로시간</t>
    <phoneticPr fontId="24" type="noConversion"/>
  </si>
  <si>
    <t>소    계(B)</t>
    <phoneticPr fontId="28" type="noConversion"/>
  </si>
  <si>
    <t>업무보조 지원수당</t>
    <phoneticPr fontId="24" type="noConversion"/>
  </si>
  <si>
    <t>소  계(D)</t>
    <phoneticPr fontId="206" type="noConversion"/>
  </si>
  <si>
    <t>일반관리비(E)</t>
    <phoneticPr fontId="206" type="noConversion"/>
  </si>
  <si>
    <t>총합계(I)</t>
    <phoneticPr fontId="28" type="noConversion"/>
  </si>
  <si>
    <t>2018년 최저임금 이상 기준</t>
    <phoneticPr fontId="206" type="noConversion"/>
  </si>
  <si>
    <t>(급여+초과수당+식대수당+업무보조 지원수당+직책수당)/월 근로시간</t>
    <phoneticPr fontId="24" type="noConversion"/>
  </si>
  <si>
    <t xml:space="preserve"> 유급휴일 수당(통상시급*일 근무시간/12개월X1.5)</t>
    <phoneticPr fontId="206" type="noConversion"/>
  </si>
  <si>
    <t>통상시급 * 야간 근로시간 * 0.5</t>
    <phoneticPr fontId="28" type="noConversion"/>
  </si>
  <si>
    <t xml:space="preserve">반장 : 50,000원 + 영어 100,000원, 영어회화 가능 경비(4명) : 100,000원 이상 </t>
    <phoneticPr fontId="24" type="noConversion"/>
  </si>
  <si>
    <t>관제</t>
    <phoneticPr fontId="206" type="noConversion"/>
  </si>
  <si>
    <t>1명</t>
    <phoneticPr fontId="24" type="noConversion"/>
  </si>
  <si>
    <t>22명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</si>
</sst>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2">
    <numFmt numFmtId="42" formatCode="_-&quot;₩&quot;* #,##0_-;\-&quot;₩&quot;* #,##0_-;_-&quot;₩&quot;* &quot;-&quot;_-;_-@_-"/>
    <numFmt numFmtId="41" formatCode="_-* #,##0_-;\-* #,##0_-;_-* &quot;-&quot;_-;_-@_-"/>
    <numFmt numFmtId="44" formatCode="_-&quot;₩&quot;* #,##0.00_-;\-&quot;₩&quot;* #,##0.00_-;_-&quot;₩&quot;* &quot;-&quot;??_-;_-@_-"/>
    <numFmt numFmtId="43" formatCode="_-* #,##0.00_-;\-* #,##0.00_-;_-* &quot;-&quot;??_-;_-@_-"/>
    <numFmt numFmtId="24" formatCode="\$#,##0_);[Red]\(\$#,##0\)"/>
    <numFmt numFmtId="176" formatCode="#,##0.000"/>
    <numFmt numFmtId="177" formatCode="_(&quot;$&quot;* #,##0_);_(&quot;$&quot;* \(#,##0\);_(&quot;$&quot;* &quot;-&quot;_);_(@_)"/>
    <numFmt numFmtId="178" formatCode="0.0"/>
    <numFmt numFmtId="179" formatCode=";;;"/>
    <numFmt numFmtId="180" formatCode="mm&quot;월&quot;\ dd&quot;일&quot;"/>
    <numFmt numFmtId="181" formatCode="_ * #,##0_ ;_ * \-#,##0_ ;_ * &quot;-&quot;_ ;_ @_ "/>
    <numFmt numFmtId="182" formatCode="#,##0.0;[Red]#,##0.0;&quot; &quot;"/>
    <numFmt numFmtId="183" formatCode="#,##0.000\ &quot;10공/㎥ &quot;"/>
    <numFmt numFmtId="184" formatCode="#,##0.00\ &quot;a &quot;"/>
    <numFmt numFmtId="185" formatCode="_ &quot;₩&quot;* #,##0_ ;_ &quot;₩&quot;* \-#,##0_ ;_ &quot;₩&quot;* &quot;-&quot;_ ;_ @_ "/>
    <numFmt numFmtId="186" formatCode="_ * #,##0.00_ ;_ * \-#,##0.00_ ;_ * &quot;-&quot;??_ ;_ @_ "/>
    <numFmt numFmtId="187" formatCode="0.00000"/>
    <numFmt numFmtId="188" formatCode="#,##0_ "/>
    <numFmt numFmtId="189" formatCode="#,##0_);[Red]\(#,##0\)"/>
    <numFmt numFmtId="190" formatCode="#,##0_ ;[Red]\-#,##0\ "/>
    <numFmt numFmtId="191" formatCode="0.0%"/>
    <numFmt numFmtId="192" formatCode="0_ "/>
    <numFmt numFmtId="193" formatCode="_ * #,##0_ ;_ * &quot;₩&quot;\-#,##0_ ;_ * &quot;-&quot;_ ;_ @_ "/>
    <numFmt numFmtId="194" formatCode="_-* #,##0.0_-;\-* #,##0.0_-;_-* &quot;-&quot;_-;_-@_-"/>
    <numFmt numFmtId="195" formatCode="0.00_ "/>
    <numFmt numFmtId="196" formatCode="#,##0.00&quot; $&quot;;[Red]\-#,##0.00&quot; $&quot;"/>
    <numFmt numFmtId="197" formatCode="000\-000"/>
    <numFmt numFmtId="198" formatCode="#,##0.0____"/>
    <numFmt numFmtId="199" formatCode="yyyy&quot;/&quot;m&quot;/&quot;d"/>
    <numFmt numFmtId="200" formatCode="#"/>
    <numFmt numFmtId="201" formatCode="_ * #,##0_ ;_ * 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&quot;₩&quot;\-#,##0_ ;_ * &quot;-&quot;_ ;_ @_ "/>
    <numFmt numFmtId="202" formatCode="\(#,##0.0\)"/>
    <numFmt numFmtId="203" formatCode="_ * #,##0.0_ ;_ * \-#,##0.0_ ;_ * &quot;-&quot;_ ;_ @_ "/>
    <numFmt numFmtId="204" formatCode="0;[Red]0"/>
    <numFmt numFmtId="205" formatCode="&quot;₩&quot;\!\$#\!\,##0_);[Red]&quot;₩&quot;\!\(&quot;₩&quot;\!\$#\!\,##0&quot;₩&quot;\!\)"/>
    <numFmt numFmtId="206" formatCode="&quot;₩&quot;\!\$#,##0_);[Red]&quot;₩&quot;\!\(&quot;₩&quot;\!\$#,##0&quot;₩&quot;\!\)"/>
    <numFmt numFmtId="207" formatCode="_ * #,##0.000_ ;_ * \-#,##0.000_ ;_ * &quot;-&quot;_ ;_ @_ "/>
    <numFmt numFmtId="208" formatCode="&quot;₩&quot;#,##0.00;&quot;₩&quot;&quot;₩&quot;&quot;₩&quot;&quot;₩&quot;\-&quot;₩&quot;#,##0.00"/>
    <numFmt numFmtId="209" formatCode="_ * #,##0.00_ ;_ * &quot;₩&quot;&quot;₩&quot;&quot;₩&quot;&quot;₩&quot;&quot;₩&quot;&quot;₩&quot;&quot;₩&quot;\-#,##0.00_ ;_ * &quot;-&quot;??_ ;_ @_ "/>
    <numFmt numFmtId="210" formatCode="&quot;₩&quot;#,##0;[Red]&quot;₩&quot;&quot;₩&quot;&quot;₩&quot;&quot;₩&quot;&quot;₩&quot;&quot;₩&quot;&quot;₩&quot;&quot;₩&quot;\-#,##0"/>
    <numFmt numFmtId="211" formatCode="##\/##\/##"/>
    <numFmt numFmtId="212" formatCode="#.00"/>
    <numFmt numFmtId="213" formatCode="#."/>
    <numFmt numFmtId="214" formatCode="0.0000"/>
    <numFmt numFmtId="215" formatCode="#,##0,"/>
    <numFmt numFmtId="216" formatCode="_(* #,##0_);_(* \(#,##0\);_(* &quot;-&quot;_);_(@_)"/>
    <numFmt numFmtId="217" formatCode="0.000"/>
    <numFmt numFmtId="218" formatCode="#,##0.00;[Red]#,##0.00;&quot; &quot;"/>
    <numFmt numFmtId="219" formatCode="&quot;₩&quot;#,##0.00;&quot;₩&quot;\-#,##0.00"/>
    <numFmt numFmtId="220" formatCode="[&lt;=9999999]###\-####;\(0###\)\ ###\-####"/>
    <numFmt numFmtId="221" formatCode="#,##0;[Red]&quot;-&quot;#,##0"/>
    <numFmt numFmtId="222" formatCode="#,##0.00;[Red]&quot;-&quot;#,##0.00"/>
    <numFmt numFmtId="223" formatCode="\&lt;#,##0\&gt;"/>
    <numFmt numFmtId="224" formatCode="_-&quot;$&quot;* #,##0_-;\-&quot;$&quot;* #,##0_-;_-&quot;$&quot;* &quot;-&quot;_-;_-@_-"/>
    <numFmt numFmtId="225" formatCode="&quot;$&quot;#,##0.00;[Red]\-&quot;$&quot;#,##0.00"/>
    <numFmt numFmtId="226" formatCode="&quot;$&quot;#,##0.00_);\(&quot;$&quot;#,##0.00\)"/>
    <numFmt numFmtId="227" formatCode="_ &quot;₩&quot;* #,##0.00_ ;_ &quot;₩&quot;* \-#,##0.00_ ;_ &quot;₩&quot;* &quot;-&quot;??_ ;_ @_ "/>
    <numFmt numFmtId="228" formatCode="_(&quot;$&quot;* #,##0.00_);_(&quot;$&quot;* \(#,##0.00\);_(&quot;$&quot;* &quot;-&quot;??_);_(@_)"/>
    <numFmt numFmtId="229" formatCode="&quot;₩&quot;#,##0.00;[Red]&quot;₩&quot;\-#,##0.00"/>
    <numFmt numFmtId="230" formatCode="&quot;₩&quot;#,##0;[Red]&quot;₩&quot;\-#,##0"/>
    <numFmt numFmtId="231" formatCode="%#.00"/>
    <numFmt numFmtId="232" formatCode="_-* #,##0.00_-;&quot;₩&quot;&quot;₩&quot;&quot;₩&quot;\-* #,##0.00_-;_-* &quot;-&quot;??_-;_-@_-"/>
    <numFmt numFmtId="233" formatCode="#,##0."/>
    <numFmt numFmtId="234" formatCode="&quot;₩&quot;#,##0;[Red]&quot;₩&quot;&quot;₩&quot;&quot;₩&quot;&quot;₩&quot;&quot;₩&quot;\-#,##0"/>
    <numFmt numFmtId="235" formatCode="&quot; &quot;@"/>
    <numFmt numFmtId="236" formatCode="\-\2\2\4&quot; &quot;"/>
    <numFmt numFmtId="237" formatCode="\-\1&quot; &quot;"/>
    <numFmt numFmtId="238" formatCode="#,##0&quot;  &quot;"/>
    <numFmt numFmtId="239" formatCode="\-\1\4\4&quot; &quot;"/>
    <numFmt numFmtId="240" formatCode="#,##0.0_);\(#,##0.0\)\:\-"/>
    <numFmt numFmtId="241" formatCode="&quot;$&quot;#,##0.0000_);\(&quot;$&quot;#,##0.0000\)"/>
    <numFmt numFmtId="242" formatCode="&quot;F&quot;\ #,##0_-;&quot;F&quot;\ #,##0\-"/>
    <numFmt numFmtId="243" formatCode="#,##0;\(#,##0\)"/>
    <numFmt numFmtId="244" formatCode="_-* #,##0\ &quot;F&quot;_-;\-* #,##0\ &quot;F&quot;_-;_-* &quot;-&quot;\ &quot;F&quot;_-;_-@_-"/>
    <numFmt numFmtId="245" formatCode="&quot;₩&quot;\ #,##0.00;[Red]&quot;₩&quot;\ \-#,##0.00"/>
    <numFmt numFmtId="246" formatCode="&quot;$&quot;#,##0_);[Red]\(&quot;$&quot;#,##0\)"/>
    <numFmt numFmtId="247" formatCode="\$#,##0.00"/>
    <numFmt numFmtId="248" formatCode="#,##0\ \ \ \ \ "/>
    <numFmt numFmtId="249" formatCode="#,##0,&quot;₩&quot;\!\+000"/>
    <numFmt numFmtId="250" formatCode="#,##0.000;[Red]&quot;-&quot;#,##0.000"/>
    <numFmt numFmtId="251" formatCode="&quot;$&quot;#,##0.00;;"/>
    <numFmt numFmtId="252" formatCode="d\.mmm\.yy"/>
    <numFmt numFmtId="253" formatCode="d/m/yy"/>
    <numFmt numFmtId="254" formatCode="#\ &quot;EA&quot;"/>
    <numFmt numFmtId="255" formatCode="_-&quot;₩&quot;* #,##0.00_-;&quot;₩&quot;&quot;₩&quot;&quot;₩&quot;\-&quot;₩&quot;* #,##0.00_-;_-&quot;₩&quot;* &quot;-&quot;??_-;_-@_-"/>
    <numFmt numFmtId="256" formatCode="\$#.00"/>
    <numFmt numFmtId="257" formatCode="&quot;₩&quot;#,##0.00;&quot;₩&quot;&quot;₩&quot;&quot;₩&quot;&quot;₩&quot;&quot;₩&quot;\-#,##0.00"/>
    <numFmt numFmtId="258" formatCode="\$#."/>
    <numFmt numFmtId="259" formatCode="_-[$€-2]* #,##0.00_-;\-[$€-2]* #,##0.00_-;_-[$€-2]* &quot;-&quot;??_-"/>
    <numFmt numFmtId="260" formatCode="#.#"/>
    <numFmt numFmtId="261" formatCode="#.##"/>
    <numFmt numFmtId="262" formatCode="&quot;$&quot;#,##0.00_);[Red]\(&quot;$&quot;#,##0.00\)"/>
    <numFmt numFmtId="263" formatCode="General_)"/>
    <numFmt numFmtId="264" formatCode="&quot;Fr.&quot;\ #,##0;[Red]&quot;Fr.&quot;\ \-#,##0"/>
    <numFmt numFmtId="265" formatCode="&quot;Fr.&quot;\ #,##0.00;[Red]&quot;Fr.&quot;\ \-#,##0.00"/>
    <numFmt numFmtId="266" formatCode="_ * #,##0.00_ ;_ * &quot;₩&quot;\-#,##0.00_ ;_ * &quot;-&quot;??_ ;_ @_ "/>
    <numFmt numFmtId="267" formatCode="&quot;NO.&quot;#,##0"/>
    <numFmt numFmtId="268" formatCode="&quot;₩&quot;#,##0;[Red]&quot;₩&quot;&quot;₩&quot;&quot;₩&quot;&quot;₩&quot;\-#,##0"/>
    <numFmt numFmtId="269" formatCode="_-* #,##0.00\ _B_F_-;\-* #,##0.00\ _B_F_-;_-* &quot;-&quot;??\ _B_F_-;_-@_-"/>
    <numFmt numFmtId="270" formatCode="&quot;$&quot;#,##0.00"/>
    <numFmt numFmtId="271" formatCode="#,##0.0&quot;     &quot;"/>
    <numFmt numFmtId="272" formatCode="#,##0.0000_);\(#,##0.0000\)"/>
    <numFmt numFmtId="273" formatCode="&quot;$&quot;#,##0_);\(&quot;$&quot;#,##0\)"/>
    <numFmt numFmtId="274" formatCode="0.00_);[Red]\(0.00\)"/>
    <numFmt numFmtId="275" formatCode="&quot;STA.&quot;\ #\+#00.00"/>
    <numFmt numFmtId="276" formatCode="&quot;T=&quot;0&quot;cm&quot;"/>
    <numFmt numFmtId="277" formatCode="0.0_)"/>
    <numFmt numFmtId="278" formatCode="\-\2\2\5&quot; &quot;"/>
    <numFmt numFmtId="279" formatCode="\1\4\4&quot; &quot;"/>
    <numFmt numFmtId="280" formatCode="0.00\ &quot;TON&quot;"/>
    <numFmt numFmtId="281" formatCode="#,##0\ &quot;DM&quot;;[Red]\-#,##0\ &quot;DM&quot;"/>
    <numFmt numFmtId="282" formatCode="#,##0.00\ &quot;DM&quot;;[Red]\-#,##0.00\ &quot;DM&quot;"/>
    <numFmt numFmtId="283" formatCode="&quot;Φ&quot;\ #"/>
    <numFmt numFmtId="284" formatCode="_ * #,##0.00_ ;_ * \-#,##0.00_ ;_ * &quot;-&quot;_ ;_ @_ "/>
    <numFmt numFmtId="285" formatCode="0.00&quot;(%)&quot;"/>
    <numFmt numFmtId="286" formatCode="&quot;₩&quot;#,##0;&quot;₩&quot;&quot;₩&quot;&quot;₩&quot;&quot;₩&quot;\-#,##0"/>
    <numFmt numFmtId="287" formatCode="#,##0.00\ &quot;F&quot;;\-#,##0.00\ &quot;F&quot;"/>
    <numFmt numFmtId="288" formatCode="0_);[Red]\(0\)"/>
    <numFmt numFmtId="289" formatCode="#,##0.0;[Red]\-#,##0.0"/>
    <numFmt numFmtId="290" formatCode="0.00\ &quot;㎡&quot;"/>
    <numFmt numFmtId="291" formatCode="_(&quot;RM&quot;* #,##0.00_);_(&quot;RM&quot;* \(#,##0.00\);_(&quot;RM&quot;* &quot;-&quot;??_);_(@_)"/>
    <numFmt numFmtId="292" formatCode="&quot;US$&quot;#,##0_);\(&quot;US$&quot;#,##0\)"/>
    <numFmt numFmtId="293" formatCode="?/?#"/>
    <numFmt numFmtId="294" formatCode="_-* #,##0;\-* #,##0;_-* &quot;-&quot;;_-@"/>
    <numFmt numFmtId="295" formatCode="#,##0.0000"/>
    <numFmt numFmtId="296" formatCode="#,##0.00;\-#,##0.00;#"/>
    <numFmt numFmtId="297" formatCode="_-* #,##0.0_-;\-* #,##0.0_-;_-* &quot;-&quot;?_-;_-@_-"/>
    <numFmt numFmtId="298" formatCode="&quot;,&quot;###0"/>
    <numFmt numFmtId="299" formatCode="&quot;~&quot;#0"/>
    <numFmt numFmtId="300" formatCode="[&lt;=999999]&quot;,&quot;##\-####;\(0###\)\ ##\-####"/>
    <numFmt numFmtId="301" formatCode="[&lt;=9999999]&quot;,&quot;###\-####;\(0###\)\ ###\-####"/>
    <numFmt numFmtId="302" formatCode="&quot;  &quot;@"/>
    <numFmt numFmtId="303" formatCode="#,##0;\-#,##0.00"/>
    <numFmt numFmtId="304" formatCode="000.000"/>
    <numFmt numFmtId="305" formatCode="#\!\,##0;&quot;₩&quot;\!\-#\!\,##0\!.00"/>
    <numFmt numFmtId="306" formatCode="#,##0.00&quot; $&quot;;\-#,##0.00&quot; $&quot;"/>
    <numFmt numFmtId="307" formatCode="_ &quot;₩&quot;* #,##0_ ;_ &quot;₩&quot;* &quot;₩&quot;&quot;₩&quot;&quot;₩&quot;&quot;₩&quot;&quot;₩&quot;&quot;₩&quot;&quot;₩&quot;&quot;₩&quot;&quot;₩&quot;&quot;₩&quot;&quot;₩&quot;&quot;₩&quot;&quot;₩&quot;&quot;₩&quot;&quot;₩&quot;&quot;₩&quot;\-#,##0_ ;_ &quot;₩&quot;* &quot;-&quot;_ ;_ @_ "/>
    <numFmt numFmtId="308" formatCode="#,##0;&quot;-&quot;#,##0"/>
    <numFmt numFmtId="309" formatCode="&quot;?#,##0.00;\-&quot;&quot;?&quot;#,##0.00"/>
    <numFmt numFmtId="310" formatCode="&quot;₩&quot;#,##0.00;&quot;₩&quot;&quot;₩&quot;&quot;₩&quot;&quot;₩&quot;&quot;₩&quot;&quot;₩&quot;&quot;₩&quot;&quot;₩&quot;&quot;₩&quot;&quot;₩&quot;&quot;₩&quot;&quot;₩&quot;&quot;₩&quot;&quot;₩&quot;&quot;₩&quot;&quot;₩&quot;&quot;₩&quot;\-#,##0.00"/>
    <numFmt numFmtId="311" formatCode="&quot;RM&quot;#,##0_);[Red]\(&quot;RM&quot;#,##0\)"/>
    <numFmt numFmtId="312" formatCode="\(#,##0.000\)"/>
    <numFmt numFmtId="313" formatCode="&quot;₩&quot;\!\(#,##0.000&quot;₩&quot;\!\)"/>
    <numFmt numFmtId="314" formatCode="&quot;*&quot;#,##0\ &quot;일 (월)&quot;\ \ "/>
    <numFmt numFmtId="315" formatCode="&quot;$&quot;#.##0_);&quot;₩&quot;&quot;₩&quot;&quot;₩&quot;&quot;₩&quot;&quot;₩&quot;&quot;₩&quot;\(&quot;$&quot;#.##0&quot;₩&quot;&quot;₩&quot;&quot;₩&quot;&quot;₩&quot;&quot;₩&quot;&quot;₩&quot;\)"/>
    <numFmt numFmtId="316" formatCode="#,##0;[Red]\(#,##0\)"/>
    <numFmt numFmtId="317" formatCode="0.0%;\(0.0%\)"/>
    <numFmt numFmtId="318" formatCode="###&quot;m&quot;"/>
    <numFmt numFmtId="319" formatCode="_ &quot;₩&quot;* #,##0.00_ ;_ &quot;₩&quot;* &quot;₩&quot;\-#,##0.00_ ;_ &quot;₩&quot;* &quot;-&quot;??_ ;_ @_ "/>
    <numFmt numFmtId="320" formatCode="&quot;₩&quot;#,##0;&quot;₩&quot;&quot;₩&quot;&quot;₩&quot;&quot;₩&quot;&quot;₩&quot;&quot;₩&quot;&quot;₩&quot;&quot;₩&quot;&quot;₩&quot;&quot;₩&quot;&quot;₩&quot;&quot;₩&quot;&quot;₩&quot;&quot;₩&quot;&quot;₩&quot;&quot;₩&quot;&quot;₩&quot;\-#,##0"/>
    <numFmt numFmtId="321" formatCode="#,##0.00000"/>
    <numFmt numFmtId="322" formatCode="[&lt;=999999]##\-####;\(0###\)\ ##\-####"/>
    <numFmt numFmtId="323" formatCode="[&lt;=99999999]####\-####;\(0###\)\ ####\-####"/>
    <numFmt numFmtId="324" formatCode="_ * #\!\,##0_ ;_ * &quot;₩&quot;\!\-#\!\,##0_ ;_ * &quot;-&quot;_ ;_ @_ "/>
    <numFmt numFmtId="325" formatCode="0.00\ &quot;㎥&quot;"/>
    <numFmt numFmtId="326" formatCode="#,##0.0_%&quot;₩&quot;&quot;₩&quot;&quot;₩&quot;&quot;₩&quot;&quot;₩&quot;&quot;₩&quot;&quot;₩&quot;&quot;₩&quot;&quot;₩&quot;&quot;₩&quot;&quot;₩&quot;&quot;₩&quot;&quot;₩&quot;\);[Red]&quot;₩&quot;&quot;₩&quot;&quot;₩&quot;&quot;₩&quot;&quot;₩&quot;&quot;₩&quot;&quot;₩&quot;&quot;₩&quot;&quot;₩&quot;&quot;₩&quot;&quot;₩&quot;&quot;₩&quot;&quot;₩&quot;\(#,##0.0%&quot;₩&quot;&quot;₩&quot;&quot;₩&quot;&quot;₩&quot;&quot;₩&quot;&quot;₩&quot;&quot;₩&quot;&quot;₩&quot;&quot;₩&quot;&quot;₩&quot;&quot;₩&quot;&quot;₩&quot;&quot;₩&quot;\)"/>
    <numFmt numFmtId="327" formatCode="#,##0;[Red]#,##0"/>
    <numFmt numFmtId="328" formatCode="#,##0.0_);[Red]\(#,##0.0\)"/>
    <numFmt numFmtId="329" formatCode="\!\$#,##0_);[Red]\!\(\!\$#,##0\!\)"/>
    <numFmt numFmtId="330" formatCode="\!\$#,##0.00_);\!\(\!\$#,##0.00\!\)"/>
    <numFmt numFmtId="331" formatCode="_-* #,##0.000_-;\-* #,##0.000_-;_-* &quot;-&quot;_-;_-@_-"/>
    <numFmt numFmtId="332" formatCode="\!\$#,##0_);\!\(\!\$#,##0\!\)"/>
    <numFmt numFmtId="333" formatCode="_-* #,##0.00_-;\!\-* #,##0.00_-;_-* &quot;-&quot;??_-;_-@_-"/>
    <numFmt numFmtId="334" formatCode="0.0000\ &quot;( % )&quot;"/>
    <numFmt numFmtId="335" formatCode="_-* #,##0.00_-;&quot;₩&quot;&quot;₩&quot;\-* #,##0.00_-;_-* &quot;-&quot;??_-;_-@_-"/>
    <numFmt numFmtId="336" formatCode="0.0000%"/>
    <numFmt numFmtId="337" formatCode="_-&quot;₩&quot;* #,##0.00_-;&quot;₩&quot;&quot;₩&quot;\-&quot;₩&quot;* #,##0.00_-;_-&quot;₩&quot;* &quot;-&quot;??_-;_-@_-"/>
    <numFmt numFmtId="338" formatCode="0.0000\ &quot;(%)&quot;"/>
    <numFmt numFmtId="339" formatCode="&quot;₩&quot;#,##0.00;&quot;₩&quot;&quot;₩&quot;&quot;₩&quot;&quot;₩&quot;\-#,##0.00"/>
    <numFmt numFmtId="340" formatCode="_-* #,##0_-;\-* #,##0_-;_-* &quot;-&quot;??_-;_-@_-"/>
    <numFmt numFmtId="341" formatCode="#\ &quot;명&quot;"/>
    <numFmt numFmtId="342" formatCode="_-&quot;₩&quot;* #,##0_-;\-&quot;₩&quot;* #,##0_-;_-&quot;₩&quot;* &quot;-&quot;??_-;_-@_-"/>
  </numFmts>
  <fonts count="23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2"/>
      <name val="Times New Roman"/>
      <family val="1"/>
    </font>
    <font>
      <sz val="14"/>
      <name val="¾©"/>
      <family val="1"/>
      <charset val="129"/>
    </font>
    <font>
      <sz val="9"/>
      <name val="돋움체"/>
      <family val="3"/>
      <charset val="129"/>
    </font>
    <font>
      <sz val="12"/>
      <color indexed="24"/>
      <name val="Arial"/>
      <family val="2"/>
    </font>
    <font>
      <sz val="11"/>
      <color indexed="17"/>
      <name val="Calibri"/>
      <family val="2"/>
    </font>
    <font>
      <u/>
      <sz val="8"/>
      <color indexed="12"/>
      <name val="Times New Roman"/>
      <family val="1"/>
    </font>
    <font>
      <u/>
      <sz val="8.5"/>
      <color indexed="12"/>
      <name val="바탕체"/>
      <family val="1"/>
      <charset val="129"/>
    </font>
    <font>
      <sz val="10"/>
      <color indexed="8"/>
      <name val="MS Sans Serif"/>
      <family val="2"/>
    </font>
    <font>
      <b/>
      <sz val="11"/>
      <color indexed="63"/>
      <name val="돋움"/>
      <family val="3"/>
      <charset val="129"/>
    </font>
    <font>
      <sz val="8"/>
      <name val="바탕체"/>
      <family val="1"/>
      <charset val="129"/>
    </font>
    <font>
      <sz val="11"/>
      <color indexed="10"/>
      <name val="Calibri"/>
      <family val="2"/>
    </font>
    <font>
      <u/>
      <sz val="10"/>
      <color indexed="36"/>
      <name val="Arial"/>
      <family val="2"/>
    </font>
    <font>
      <sz val="20"/>
      <color theme="1"/>
      <name val="맑은 고딕"/>
      <family val="2"/>
      <charset val="129"/>
      <scheme val="minor"/>
    </font>
    <font>
      <sz val="20"/>
      <color theme="1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sz val="11"/>
      <color rgb="FFC00000"/>
      <name val="맑은 고딕"/>
      <family val="3"/>
      <charset val="129"/>
      <scheme val="minor"/>
    </font>
    <font>
      <sz val="11"/>
      <color rgb="FFC00000"/>
      <name val="맑은 고딕"/>
      <family val="2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돋움"/>
      <family val="3"/>
      <charset val="129"/>
    </font>
    <font>
      <sz val="8"/>
      <name val="맑은 고딕"/>
      <family val="2"/>
      <charset val="129"/>
      <scheme val="minor"/>
    </font>
    <font>
      <sz val="11"/>
      <name val="돋움"/>
      <family val="3"/>
      <charset val="129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sz val="8"/>
      <name val="돋움"/>
      <family val="3"/>
      <charset val="129"/>
    </font>
    <font>
      <sz val="12"/>
      <name val="바탕체"/>
      <family val="1"/>
      <charset val="129"/>
    </font>
    <font>
      <sz val="8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0"/>
      <name val="Helv"/>
      <family val="2"/>
    </font>
    <font>
      <sz val="10"/>
      <name val="Arial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7"/>
      <name val="Small Fonts"/>
      <family val="2"/>
    </font>
    <font>
      <sz val="12"/>
      <name val="굴림체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2"/>
      <name val="¹UAAA¼"/>
      <family val="3"/>
      <charset val="129"/>
    </font>
    <font>
      <b/>
      <u/>
      <sz val="13"/>
      <name val="굴림체"/>
      <family val="3"/>
      <charset val="129"/>
    </font>
    <font>
      <u/>
      <sz val="8.25"/>
      <color indexed="36"/>
      <name val="돋움"/>
      <family val="3"/>
      <charset val="129"/>
    </font>
    <font>
      <sz val="11"/>
      <name val="굴림체"/>
      <family val="3"/>
      <charset val="129"/>
    </font>
    <font>
      <sz val="10"/>
      <name val="명조"/>
      <family val="3"/>
      <charset val="129"/>
    </font>
    <font>
      <sz val="9"/>
      <name val="돋움"/>
      <family val="3"/>
      <charset val="129"/>
    </font>
    <font>
      <sz val="10"/>
      <name val="MS Sans Serif"/>
      <family val="2"/>
    </font>
    <font>
      <b/>
      <sz val="22"/>
      <name val="바탕체"/>
      <family val="1"/>
      <charset val="129"/>
    </font>
    <font>
      <sz val="11"/>
      <name val="굴림"/>
      <family val="3"/>
      <charset val="129"/>
    </font>
    <font>
      <sz val="10"/>
      <color indexed="10"/>
      <name val="바탕체"/>
      <family val="1"/>
      <charset val="129"/>
    </font>
    <font>
      <sz val="10"/>
      <name val="바탕체"/>
      <family val="1"/>
      <charset val="129"/>
    </font>
    <font>
      <sz val="12"/>
      <name val="돋움체"/>
      <family val="3"/>
      <charset val="129"/>
    </font>
    <font>
      <sz val="12"/>
      <color indexed="24"/>
      <name val="바탕체"/>
      <family val="1"/>
      <charset val="129"/>
    </font>
    <font>
      <sz val="10"/>
      <name val="굴림"/>
      <family val="3"/>
      <charset val="129"/>
    </font>
    <font>
      <sz val="12"/>
      <name val="¹????¼"/>
      <family val="1"/>
      <charset val="129"/>
    </font>
    <font>
      <b/>
      <sz val="12"/>
      <name val="???"/>
      <family val="1"/>
    </font>
    <font>
      <sz val="12"/>
      <name val="COUR"/>
      <family val="1"/>
    </font>
    <font>
      <sz val="10"/>
      <name val="Helv"/>
      <family val="2"/>
    </font>
    <font>
      <sz val="10"/>
      <name val="굴림체"/>
      <family val="3"/>
      <charset val="129"/>
    </font>
    <font>
      <sz val="10"/>
      <name val="Times New Roman"/>
      <family val="1"/>
    </font>
    <font>
      <sz val="10"/>
      <color indexed="8"/>
      <name val="Arial"/>
      <family val="2"/>
    </font>
    <font>
      <sz val="6"/>
      <name val="굴림"/>
      <family val="3"/>
      <charset val="129"/>
    </font>
    <font>
      <sz val="20"/>
      <name val="돋움체"/>
      <family val="3"/>
      <charset val="129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3"/>
      <name val="돋움체"/>
      <family val="3"/>
      <charset val="129"/>
    </font>
    <font>
      <sz val="11"/>
      <name val="바탕체"/>
      <family val="1"/>
      <charset val="129"/>
    </font>
    <font>
      <sz val="9"/>
      <name val="굴림체"/>
      <family val="3"/>
      <charset val="129"/>
    </font>
    <font>
      <sz val="12"/>
      <name val="견명조"/>
      <family val="1"/>
      <charset val="129"/>
    </font>
    <font>
      <sz val="12"/>
      <color indexed="8"/>
      <name val="견명조"/>
      <family val="1"/>
      <charset val="129"/>
    </font>
    <font>
      <sz val="12"/>
      <color indexed="8"/>
      <name val="바탕체"/>
      <family val="1"/>
      <charset val="129"/>
    </font>
    <font>
      <sz val="10"/>
      <name val="Courier New"/>
      <family val="3"/>
    </font>
    <font>
      <sz val="11"/>
      <color indexed="8"/>
      <name val="굴림체"/>
      <family val="3"/>
      <charset val="129"/>
    </font>
    <font>
      <sz val="10"/>
      <name val="옛체"/>
      <family val="1"/>
      <charset val="129"/>
    </font>
    <font>
      <sz val="10"/>
      <name val="돋움체"/>
      <family val="3"/>
      <charset val="129"/>
    </font>
    <font>
      <sz val="7"/>
      <name val="바탕체"/>
      <family val="1"/>
      <charset val="129"/>
    </font>
    <font>
      <sz val="12"/>
      <name val="¹UAAA¼"/>
      <family val="1"/>
      <charset val="129"/>
    </font>
    <font>
      <b/>
      <sz val="12"/>
      <name val="바탕체"/>
      <family val="1"/>
      <charset val="129"/>
    </font>
    <font>
      <sz val="11"/>
      <color indexed="9"/>
      <name val="맑은 고딕"/>
      <family val="3"/>
      <charset val="129"/>
    </font>
    <font>
      <sz val="12"/>
      <name val="Arial"/>
      <family val="2"/>
    </font>
    <font>
      <sz val="9"/>
      <name val="바탕체"/>
      <family val="1"/>
      <charset val="129"/>
    </font>
    <font>
      <sz val="12"/>
      <name val="ⓒoUAAA¨u"/>
      <family val="1"/>
      <charset val="129"/>
    </font>
    <font>
      <sz val="11"/>
      <name val="μ¸¿o"/>
      <family val="3"/>
      <charset val="129"/>
    </font>
    <font>
      <sz val="12"/>
      <name val="¹ÙÅÁÃ¼"/>
      <family val="1"/>
      <charset val="129"/>
    </font>
    <font>
      <sz val="10"/>
      <name val="±¼¸²A¼"/>
      <family val="3"/>
      <charset val="129"/>
    </font>
    <font>
      <sz val="8"/>
      <name val="Times New Roman"/>
      <family val="1"/>
    </font>
    <font>
      <sz val="10"/>
      <name val="±¼¸²Ã¼"/>
      <family val="3"/>
      <charset val="129"/>
    </font>
    <font>
      <sz val="12"/>
      <name val="System"/>
      <family val="2"/>
      <charset val="129"/>
    </font>
    <font>
      <b/>
      <sz val="11"/>
      <name val="돋움"/>
      <family val="3"/>
      <charset val="129"/>
    </font>
    <font>
      <sz val="11"/>
      <color indexed="20"/>
      <name val="맑은 고딕"/>
      <family val="3"/>
      <charset val="129"/>
    </font>
    <font>
      <b/>
      <sz val="12"/>
      <name val="Arial MT"/>
      <family val="2"/>
    </font>
    <font>
      <sz val="9"/>
      <name val="Arial"/>
      <family val="2"/>
    </font>
    <font>
      <b/>
      <sz val="8"/>
      <name val="Arial"/>
      <family val="2"/>
    </font>
    <font>
      <sz val="10"/>
      <name val="¹UAAA¼"/>
      <family val="1"/>
      <charset val="129"/>
    </font>
    <font>
      <sz val="10"/>
      <name val="¹ÙÅÁÃ¼"/>
      <family val="1"/>
      <charset val="129"/>
    </font>
    <font>
      <sz val="12"/>
      <name val="μ¸¿oA¼"/>
      <family val="3"/>
      <charset val="129"/>
    </font>
    <font>
      <sz val="12"/>
      <name val="¹UAAA¼"/>
      <family val="1"/>
    </font>
    <font>
      <sz val="12"/>
      <name val="¹ÙÅÁÃ¼"/>
      <family val="1"/>
    </font>
    <font>
      <sz val="11"/>
      <name val="µ¸¿òÃ¼"/>
      <family val="3"/>
      <charset val="129"/>
    </font>
    <font>
      <sz val="11"/>
      <name val="µ¸¿ò"/>
      <family val="3"/>
      <charset val="129"/>
    </font>
    <font>
      <sz val="9"/>
      <name val="Times New Roman"/>
      <family val="1"/>
    </font>
    <font>
      <b/>
      <sz val="11"/>
      <color indexed="52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u/>
      <sz val="10"/>
      <color indexed="12"/>
      <name val="Arial"/>
      <family val="2"/>
    </font>
    <font>
      <sz val="10"/>
      <name val="한양중고딕"/>
      <family val="1"/>
      <charset val="129"/>
    </font>
    <font>
      <sz val="10"/>
      <color indexed="9"/>
      <name val="Arial"/>
      <family val="2"/>
    </font>
    <font>
      <sz val="1"/>
      <color indexed="16"/>
      <name val="Courier"/>
      <family val="3"/>
    </font>
    <font>
      <sz val="12"/>
      <name val="Arial MT"/>
      <family val="2"/>
    </font>
    <font>
      <b/>
      <sz val="11"/>
      <color indexed="16"/>
      <name val="Arial"/>
      <family val="2"/>
    </font>
    <font>
      <b/>
      <sz val="10"/>
      <color indexed="17"/>
      <name val="Arial"/>
      <family val="2"/>
    </font>
    <font>
      <b/>
      <sz val="9"/>
      <name val="Arial"/>
      <family val="2"/>
    </font>
    <font>
      <sz val="10"/>
      <name val="MS Serif"/>
      <family val="1"/>
    </font>
    <font>
      <b/>
      <i/>
      <sz val="14"/>
      <name val="Times New Roman"/>
      <family val="1"/>
    </font>
    <font>
      <b/>
      <sz val="9"/>
      <name val="Helv"/>
      <family val="2"/>
    </font>
    <font>
      <b/>
      <sz val="10"/>
      <name val="Palatino"/>
      <family val="1"/>
    </font>
    <font>
      <sz val="10"/>
      <color indexed="16"/>
      <name val="MS Serif"/>
      <family val="1"/>
    </font>
    <font>
      <i/>
      <sz val="11"/>
      <color indexed="23"/>
      <name val="맑은 고딕"/>
      <family val="3"/>
      <charset val="129"/>
    </font>
    <font>
      <u/>
      <sz val="14"/>
      <color indexed="36"/>
      <name val="Cordia New"/>
      <family val="2"/>
    </font>
    <font>
      <sz val="10"/>
      <name val="Geneva"/>
      <family val="2"/>
    </font>
    <font>
      <sz val="11"/>
      <color indexed="17"/>
      <name val="맑은 고딕"/>
      <family val="3"/>
      <charset val="129"/>
    </font>
    <font>
      <b/>
      <i/>
      <u/>
      <sz val="12"/>
      <name val="Palatino"/>
      <family val="1"/>
    </font>
    <font>
      <b/>
      <i/>
      <sz val="11"/>
      <name val="Times New Roman"/>
      <family val="1"/>
    </font>
    <font>
      <b/>
      <sz val="10"/>
      <name val="Arial"/>
      <family val="2"/>
    </font>
    <font>
      <b/>
      <i/>
      <sz val="10"/>
      <name val="Times New Roman"/>
      <family val="1"/>
    </font>
    <font>
      <b/>
      <sz val="9"/>
      <color indexed="9"/>
      <name val="Arial"/>
      <family val="2"/>
    </font>
    <font>
      <b/>
      <sz val="18"/>
      <name val="Arial"/>
      <family val="2"/>
    </font>
    <font>
      <b/>
      <i/>
      <sz val="12"/>
      <color indexed="16"/>
      <name val="Times New Roman"/>
      <family val="1"/>
    </font>
    <font>
      <b/>
      <sz val="11"/>
      <color indexed="56"/>
      <name val="맑은 고딕"/>
      <family val="3"/>
      <charset val="129"/>
    </font>
    <font>
      <b/>
      <sz val="8"/>
      <name val="MS Sans Serif"/>
      <family val="2"/>
    </font>
    <font>
      <sz val="10"/>
      <name val="Univers (WN)"/>
      <family val="2"/>
    </font>
    <font>
      <sz val="10"/>
      <color indexed="12"/>
      <name val="Arial"/>
      <family val="2"/>
    </font>
    <font>
      <sz val="11"/>
      <color indexed="62"/>
      <name val="맑은 고딕"/>
      <family val="3"/>
      <charset val="129"/>
    </font>
    <font>
      <sz val="11"/>
      <color indexed="52"/>
      <name val="맑은 고딕"/>
      <family val="3"/>
      <charset val="129"/>
    </font>
    <font>
      <sz val="12"/>
      <name val="Courier New"/>
      <family val="3"/>
    </font>
    <font>
      <b/>
      <sz val="14"/>
      <name val="굴림체"/>
      <family val="3"/>
      <charset val="129"/>
    </font>
    <font>
      <b/>
      <i/>
      <sz val="12"/>
      <name val="Times New Roman"/>
      <family val="1"/>
    </font>
    <font>
      <sz val="14"/>
      <name val="Helv"/>
      <family val="2"/>
    </font>
    <font>
      <sz val="12"/>
      <name val="Helv"/>
      <family val="2"/>
    </font>
    <font>
      <sz val="24"/>
      <name val="Helv"/>
      <family val="2"/>
    </font>
    <font>
      <sz val="10"/>
      <name val="양재튼튼체Med"/>
      <family val="3"/>
      <charset val="129"/>
    </font>
    <font>
      <sz val="11"/>
      <color indexed="60"/>
      <name val="맑은 고딕"/>
      <family val="3"/>
      <charset val="129"/>
    </font>
    <font>
      <b/>
      <u/>
      <sz val="10"/>
      <name val="Palatino"/>
      <family val="1"/>
    </font>
    <font>
      <sz val="10"/>
      <color indexed="8"/>
      <name val="바탕체"/>
      <family val="1"/>
      <charset val="129"/>
    </font>
    <font>
      <b/>
      <sz val="11"/>
      <color indexed="63"/>
      <name val="맑은 고딕"/>
      <family val="3"/>
      <charset val="129"/>
    </font>
    <font>
      <b/>
      <sz val="11"/>
      <color indexed="63"/>
      <name val="맑은 고딕"/>
      <family val="3"/>
    </font>
    <font>
      <sz val="10"/>
      <name val="Palatino"/>
      <family val="1"/>
    </font>
    <font>
      <b/>
      <sz val="12"/>
      <name val="Book Antiqua"/>
      <family val="1"/>
    </font>
    <font>
      <b/>
      <sz val="16"/>
      <name val="Times New Roman"/>
      <family val="1"/>
    </font>
    <font>
      <sz val="8"/>
      <name val="Wingdings"/>
      <charset val="2"/>
    </font>
    <font>
      <sz val="24"/>
      <name val="Courier New"/>
      <family val="3"/>
    </font>
    <font>
      <sz val="8"/>
      <name val="Helv"/>
      <family val="2"/>
    </font>
    <font>
      <b/>
      <sz val="12"/>
      <color indexed="16"/>
      <name val="Arial"/>
      <family val="2"/>
    </font>
    <font>
      <sz val="8"/>
      <name val="Palatino"/>
      <family val="1"/>
    </font>
    <font>
      <sz val="8"/>
      <name val="MS Sans Serif"/>
      <family val="2"/>
    </font>
    <font>
      <b/>
      <sz val="8"/>
      <name val="Times New Roman"/>
      <family val="1"/>
    </font>
    <font>
      <b/>
      <i/>
      <sz val="14"/>
      <name val="Arial"/>
      <family val="2"/>
    </font>
    <font>
      <b/>
      <i/>
      <sz val="18"/>
      <color indexed="16"/>
      <name val="Times New Roman"/>
      <family val="1"/>
    </font>
    <font>
      <b/>
      <sz val="8"/>
      <color indexed="8"/>
      <name val="Helv"/>
      <family val="2"/>
    </font>
    <font>
      <b/>
      <i/>
      <sz val="9"/>
      <name val="Times New Roman"/>
      <family val="1"/>
    </font>
    <font>
      <sz val="18"/>
      <color indexed="12"/>
      <name val="MS Sans Serif"/>
      <family val="2"/>
    </font>
    <font>
      <b/>
      <sz val="14"/>
      <name val="Arial"/>
      <family val="2"/>
    </font>
    <font>
      <b/>
      <sz val="8"/>
      <color indexed="32"/>
      <name val="Arial"/>
      <family val="2"/>
    </font>
    <font>
      <sz val="8"/>
      <color indexed="12"/>
      <name val="Arial"/>
      <family val="2"/>
    </font>
    <font>
      <sz val="11"/>
      <color indexed="10"/>
      <name val="맑은 고딕"/>
      <family val="3"/>
      <charset val="129"/>
    </font>
    <font>
      <b/>
      <i/>
      <sz val="10"/>
      <name val="명조"/>
      <family val="3"/>
      <charset val="129"/>
    </font>
    <font>
      <sz val="11"/>
      <name val="明朝"/>
      <family val="3"/>
      <charset val="129"/>
    </font>
    <font>
      <u/>
      <sz val="11"/>
      <color indexed="12"/>
      <name val="ＭＳ Ｐゴシック"/>
      <family val="2"/>
      <charset val="129"/>
    </font>
    <font>
      <sz val="10"/>
      <name val="신그래픽"/>
      <family val="1"/>
      <charset val="129"/>
    </font>
    <font>
      <sz val="10"/>
      <name val="돋움"/>
      <family val="3"/>
      <charset val="129"/>
    </font>
    <font>
      <sz val="12"/>
      <name val="명조"/>
      <family val="3"/>
      <charset val="129"/>
    </font>
    <font>
      <sz val="9"/>
      <color indexed="8"/>
      <name val="굴림체"/>
      <family val="3"/>
      <charset val="129"/>
    </font>
    <font>
      <sz val="14"/>
      <name val="뼥?ⓒ"/>
      <family val="3"/>
      <charset val="129"/>
    </font>
    <font>
      <sz val="14"/>
      <name val="ＭＳ 明朝"/>
      <family val="3"/>
      <charset val="129"/>
    </font>
    <font>
      <sz val="11"/>
      <name val="돋움체"/>
      <family val="3"/>
      <charset val="129"/>
    </font>
    <font>
      <sz val="9"/>
      <name val="MS Sans Serif"/>
      <family val="2"/>
    </font>
    <font>
      <sz val="10"/>
      <color indexed="10"/>
      <name val="돋움체"/>
      <family val="3"/>
      <charset val="129"/>
    </font>
    <font>
      <sz val="10"/>
      <name val="바탕"/>
      <family val="1"/>
      <charset val="129"/>
    </font>
    <font>
      <b/>
      <sz val="10"/>
      <name val="바탕체"/>
      <family val="1"/>
      <charset val="129"/>
    </font>
    <font>
      <b/>
      <sz val="18"/>
      <name val="바탕체"/>
      <family val="1"/>
      <charset val="129"/>
    </font>
    <font>
      <sz val="8"/>
      <name val="#중고딕"/>
      <family val="3"/>
      <charset val="129"/>
    </font>
    <font>
      <sz val="14"/>
      <name val="돋움"/>
      <family val="3"/>
      <charset val="129"/>
    </font>
    <font>
      <b/>
      <sz val="12"/>
      <color indexed="16"/>
      <name val="굴림체"/>
      <family val="3"/>
      <charset val="129"/>
    </font>
    <font>
      <sz val="12"/>
      <name val="돋움"/>
      <family val="3"/>
      <charset val="129"/>
    </font>
    <font>
      <sz val="10"/>
      <name val="한양신명조"/>
      <family val="1"/>
      <charset val="129"/>
    </font>
    <font>
      <sz val="10"/>
      <name val="궁서(English)"/>
      <family val="3"/>
      <charset val="129"/>
    </font>
    <font>
      <sz val="10"/>
      <color indexed="12"/>
      <name val="굴림체"/>
      <family val="3"/>
      <charset val="129"/>
    </font>
    <font>
      <sz val="12"/>
      <name val="明朝"/>
      <family val="3"/>
      <charset val="129"/>
    </font>
    <font>
      <sz val="12"/>
      <color indexed="8"/>
      <name val="돋움체"/>
      <family val="3"/>
      <charset val="129"/>
    </font>
    <font>
      <sz val="18"/>
      <name val="돋움체"/>
      <family val="3"/>
      <charset val="129"/>
    </font>
    <font>
      <b/>
      <sz val="16"/>
      <name val="돋움체"/>
      <family val="3"/>
      <charset val="129"/>
    </font>
    <font>
      <b/>
      <sz val="12"/>
      <color indexed="8"/>
      <name val="돋움체"/>
      <family val="3"/>
      <charset val="129"/>
    </font>
    <font>
      <sz val="11"/>
      <color indexed="9"/>
      <name val="돋움"/>
      <family val="3"/>
      <charset val="129"/>
    </font>
    <font>
      <sz val="11"/>
      <name val="ＭＳ 明朝"/>
      <family val="3"/>
      <charset val="129"/>
    </font>
    <font>
      <sz val="10"/>
      <name val="Arial Narrow"/>
      <family val="2"/>
    </font>
    <font>
      <sz val="12"/>
      <color indexed="18"/>
      <name val="돋움체"/>
      <family val="3"/>
      <charset val="129"/>
    </font>
    <font>
      <sz val="14"/>
      <name val="System"/>
      <family val="2"/>
      <charset val="129"/>
    </font>
    <font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</font>
    <font>
      <sz val="9"/>
      <color theme="1"/>
      <name val="맑은 고딕"/>
      <family val="2"/>
      <charset val="129"/>
      <scheme val="minor"/>
    </font>
    <font>
      <sz val="9"/>
      <name val="맑은 고딕"/>
      <family val="2"/>
      <charset val="129"/>
      <scheme val="minor"/>
    </font>
    <font>
      <b/>
      <sz val="14"/>
      <name val="굴림"/>
      <family val="3"/>
      <charset val="129"/>
    </font>
    <font>
      <sz val="8"/>
      <name val="맑은 고딕"/>
      <family val="3"/>
      <charset val="129"/>
      <scheme val="minor"/>
    </font>
    <font>
      <sz val="14"/>
      <name val="굴림"/>
      <family val="3"/>
      <charset val="129"/>
    </font>
    <font>
      <b/>
      <sz val="14"/>
      <name val="돋움"/>
      <family val="3"/>
      <charset val="129"/>
    </font>
    <font>
      <b/>
      <sz val="14"/>
      <color rgb="FFFF0000"/>
      <name val="굴림"/>
      <family val="3"/>
      <charset val="129"/>
    </font>
    <font>
      <b/>
      <sz val="14"/>
      <color theme="1"/>
      <name val="맑은 고딕"/>
      <family val="3"/>
      <charset val="129"/>
      <scheme val="minor"/>
    </font>
    <font>
      <sz val="12"/>
      <name val="굴림"/>
      <family val="3"/>
      <charset val="129"/>
    </font>
    <font>
      <sz val="14"/>
      <color rgb="FF3333FF"/>
      <name val="맑은 고딕"/>
      <family val="3"/>
      <charset val="129"/>
      <scheme val="minor"/>
    </font>
    <font>
      <b/>
      <sz val="14"/>
      <color rgb="FF3333FF"/>
      <name val="맑은 고딕"/>
      <family val="3"/>
      <charset val="129"/>
      <scheme val="minor"/>
    </font>
    <font>
      <b/>
      <sz val="9"/>
      <color indexed="81"/>
      <name val="돋움"/>
      <family val="3"/>
      <charset val="129"/>
    </font>
    <font>
      <sz val="18"/>
      <name val="굴림"/>
      <family val="3"/>
      <charset val="129"/>
    </font>
    <font>
      <sz val="22"/>
      <name val="굴림"/>
      <family val="3"/>
      <charset val="129"/>
    </font>
    <font>
      <b/>
      <u/>
      <sz val="48"/>
      <name val="굴림"/>
      <family val="3"/>
      <charset val="129"/>
    </font>
    <font>
      <sz val="11"/>
      <color indexed="8"/>
      <name val="Helvetica Neue"/>
      <family val="2"/>
    </font>
    <font>
      <u/>
      <sz val="11"/>
      <color theme="10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6"/>
      <name val="돋움"/>
      <family val="3"/>
      <charset val="129"/>
    </font>
    <font>
      <b/>
      <sz val="16"/>
      <name val="돋움"/>
      <family val="3"/>
      <charset val="129"/>
    </font>
    <font>
      <sz val="14"/>
      <color theme="1"/>
      <name val="굴림체"/>
      <family val="3"/>
      <charset val="129"/>
    </font>
    <font>
      <sz val="16"/>
      <color theme="1"/>
      <name val="굴림체"/>
      <family val="3"/>
      <charset val="129"/>
    </font>
    <font>
      <b/>
      <sz val="16"/>
      <color theme="1"/>
      <name val="맑은 고딕"/>
      <family val="3"/>
      <charset val="129"/>
      <scheme val="minor"/>
    </font>
    <font>
      <b/>
      <sz val="12"/>
      <name val="굴림"/>
      <family val="3"/>
      <charset val="129"/>
    </font>
    <font>
      <b/>
      <sz val="14"/>
      <color theme="1"/>
      <name val="굴림"/>
      <family val="3"/>
      <charset val="129"/>
    </font>
    <font>
      <sz val="14"/>
      <color theme="1"/>
      <name val="맑은 고딕"/>
      <family val="2"/>
      <charset val="129"/>
      <scheme val="minor"/>
    </font>
    <font>
      <b/>
      <u/>
      <sz val="24"/>
      <name val="굴림"/>
      <family val="3"/>
      <charset val="129"/>
    </font>
  </fonts>
  <fills count="5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5"/>
        <bgColor indexed="64"/>
      </patternFill>
    </fill>
    <fill>
      <patternFill patternType="solid">
        <fgColor indexed="3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8"/>
      </patternFill>
    </fill>
    <fill>
      <patternFill patternType="darkVertical"/>
    </fill>
    <fill>
      <patternFill patternType="solid">
        <fgColor indexed="1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0"/>
        <bgColor indexed="2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CFAD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4" tint="0.39997558519241921"/>
        <bgColor indexed="64"/>
      </patternFill>
    </fill>
  </fills>
  <borders count="1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theme="1" tint="0.14996795556505021"/>
      </left>
      <right/>
      <top style="medium">
        <color theme="1" tint="0.14996795556505021"/>
      </top>
      <bottom style="thin">
        <color theme="1" tint="0.14996795556505021"/>
      </bottom>
      <diagonal/>
    </border>
    <border>
      <left style="thin">
        <color theme="1" tint="0.14996795556505021"/>
      </left>
      <right/>
      <top style="thin">
        <color theme="1" tint="0.14996795556505021"/>
      </top>
      <bottom style="thin">
        <color theme="1" tint="0.14996795556505021"/>
      </bottom>
      <diagonal/>
    </border>
    <border>
      <left style="thin">
        <color theme="1" tint="0.14996795556505021"/>
      </left>
      <right/>
      <top style="thin">
        <color theme="1" tint="0.14996795556505021"/>
      </top>
      <bottom style="medium">
        <color theme="1" tint="0.14996795556505021"/>
      </bottom>
      <diagonal/>
    </border>
    <border>
      <left/>
      <right/>
      <top style="medium">
        <color theme="1" tint="0.14996795556505021"/>
      </top>
      <bottom style="thin">
        <color theme="1" tint="0.14996795556505021"/>
      </bottom>
      <diagonal/>
    </border>
    <border>
      <left/>
      <right/>
      <top style="thin">
        <color theme="1" tint="0.14996795556505021"/>
      </top>
      <bottom style="thin">
        <color theme="1" tint="0.14996795556505021"/>
      </bottom>
      <diagonal/>
    </border>
    <border>
      <left/>
      <right/>
      <top style="thin">
        <color theme="1" tint="0.14996795556505021"/>
      </top>
      <bottom style="medium">
        <color theme="1" tint="0.14996795556505021"/>
      </bottom>
      <diagonal/>
    </border>
    <border>
      <left/>
      <right style="thin">
        <color theme="1" tint="0.14996795556505021"/>
      </right>
      <top style="medium">
        <color theme="1" tint="0.14996795556505021"/>
      </top>
      <bottom style="thin">
        <color theme="1" tint="0.14996795556505021"/>
      </bottom>
      <diagonal/>
    </border>
    <border>
      <left style="thin">
        <color theme="1" tint="0.14996795556505021"/>
      </left>
      <right style="thin">
        <color theme="1" tint="0.14996795556505021"/>
      </right>
      <top style="medium">
        <color theme="1" tint="0.14996795556505021"/>
      </top>
      <bottom style="thin">
        <color theme="1" tint="0.14996795556505021"/>
      </bottom>
      <diagonal/>
    </border>
    <border>
      <left/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  <border>
      <left style="thin">
        <color theme="1" tint="0.14996795556505021"/>
      </left>
      <right style="thin">
        <color theme="1" tint="0.14996795556505021"/>
      </right>
      <top style="thin">
        <color theme="1" tint="0.14996795556505021"/>
      </top>
      <bottom style="thin">
        <color theme="1" tint="0.14996795556505021"/>
      </bottom>
      <diagonal/>
    </border>
    <border>
      <left/>
      <right style="thin">
        <color theme="1" tint="0.14996795556505021"/>
      </right>
      <top style="thin">
        <color theme="1" tint="0.14996795556505021"/>
      </top>
      <bottom style="medium">
        <color theme="1" tint="0.14996795556505021"/>
      </bottom>
      <diagonal/>
    </border>
    <border>
      <left style="thin">
        <color theme="1" tint="0.14996795556505021"/>
      </left>
      <right style="thin">
        <color theme="1" tint="0.14996795556505021"/>
      </right>
      <top style="thin">
        <color theme="1" tint="0.14996795556505021"/>
      </top>
      <bottom style="medium">
        <color theme="1" tint="0.14996795556505021"/>
      </bottom>
      <diagonal/>
    </border>
    <border>
      <left/>
      <right style="thin">
        <color theme="1" tint="0.14993743705557422"/>
      </right>
      <top style="thin">
        <color theme="1" tint="0.14993743705557422"/>
      </top>
      <bottom style="thin">
        <color theme="1" tint="0.14993743705557422"/>
      </bottom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1" tint="0.14993743705557422"/>
      </top>
      <bottom style="thin">
        <color theme="1" tint="0.14993743705557422"/>
      </bottom>
      <diagonal/>
    </border>
    <border>
      <left style="thin">
        <color theme="1" tint="0.14993743705557422"/>
      </left>
      <right/>
      <top style="thin">
        <color theme="1" tint="0.14993743705557422"/>
      </top>
      <bottom style="thin">
        <color theme="1" tint="0.14993743705557422"/>
      </bottom>
      <diagonal/>
    </border>
    <border>
      <left/>
      <right style="thin">
        <color theme="1" tint="0.14993743705557422"/>
      </right>
      <top style="thin">
        <color theme="1" tint="0.14993743705557422"/>
      </top>
      <bottom style="medium">
        <color theme="1" tint="0.14993743705557422"/>
      </bottom>
      <diagonal/>
    </border>
    <border>
      <left style="thin">
        <color theme="1" tint="0.14993743705557422"/>
      </left>
      <right style="thin">
        <color theme="1" tint="0.14993743705557422"/>
      </right>
      <top style="thin">
        <color theme="1" tint="0.14993743705557422"/>
      </top>
      <bottom style="medium">
        <color theme="1" tint="0.14993743705557422"/>
      </bottom>
      <diagonal/>
    </border>
    <border>
      <left style="thin">
        <color theme="1" tint="0.14993743705557422"/>
      </left>
      <right/>
      <top style="thin">
        <color theme="1" tint="0.14993743705557422"/>
      </top>
      <bottom style="medium">
        <color theme="1" tint="0.14993743705557422"/>
      </bottom>
      <diagonal/>
    </border>
    <border>
      <left/>
      <right style="thin">
        <color theme="1" tint="0.14996795556505021"/>
      </right>
      <top style="thin">
        <color theme="1" tint="0.14996795556505021"/>
      </top>
      <bottom/>
      <diagonal/>
    </border>
    <border>
      <left style="thin">
        <color theme="1" tint="0.14996795556505021"/>
      </left>
      <right style="thin">
        <color theme="1" tint="0.14996795556505021"/>
      </right>
      <top style="thin">
        <color theme="1" tint="0.14996795556505021"/>
      </top>
      <bottom/>
      <diagonal/>
    </border>
    <border>
      <left style="thin">
        <color theme="1" tint="0.14996795556505021"/>
      </left>
      <right/>
      <top style="thin">
        <color theme="1" tint="0.14996795556505021"/>
      </top>
      <bottom/>
      <diagonal/>
    </border>
    <border>
      <left/>
      <right style="thin">
        <color theme="1" tint="0.14996795556505021"/>
      </right>
      <top/>
      <bottom style="thin">
        <color theme="1" tint="0.14996795556505021"/>
      </bottom>
      <diagonal/>
    </border>
    <border>
      <left style="thin">
        <color theme="1" tint="0.14996795556505021"/>
      </left>
      <right style="thin">
        <color theme="1" tint="0.14996795556505021"/>
      </right>
      <top/>
      <bottom style="thin">
        <color theme="1" tint="0.14996795556505021"/>
      </bottom>
      <diagonal/>
    </border>
    <border>
      <left/>
      <right style="thin">
        <color theme="1" tint="0.14996795556505021"/>
      </right>
      <top/>
      <bottom/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thin">
        <color theme="1" tint="0.14996795556505021"/>
      </bottom>
      <diagonal/>
    </border>
    <border>
      <left style="medium">
        <color rgb="FFC00000"/>
      </left>
      <right style="medium">
        <color rgb="FFC00000"/>
      </right>
      <top style="thin">
        <color theme="1" tint="0.14996795556505021"/>
      </top>
      <bottom style="medium">
        <color rgb="FFC00000"/>
      </bottom>
      <diagonal/>
    </border>
    <border>
      <left style="thin">
        <color theme="1" tint="0.14996795556505021"/>
      </left>
      <right style="thin">
        <color theme="1" tint="0.14996795556505021"/>
      </right>
      <top/>
      <bottom style="medium">
        <color theme="1" tint="0.14996795556505021"/>
      </bottom>
      <diagonal/>
    </border>
    <border>
      <left/>
      <right style="thin">
        <color theme="1" tint="0.14993743705557422"/>
      </right>
      <top/>
      <bottom/>
      <diagonal/>
    </border>
    <border>
      <left/>
      <right style="thin">
        <color theme="1" tint="0.14993743705557422"/>
      </right>
      <top/>
      <bottom style="thin">
        <color theme="1" tint="0.14993743705557422"/>
      </bottom>
      <diagonal/>
    </border>
    <border>
      <left style="thin">
        <color theme="1" tint="0.14996795556505021"/>
      </left>
      <right style="thin">
        <color theme="1" tint="0.1499679555650502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1" tint="0.14993743705557422"/>
      </right>
      <top style="medium">
        <color theme="1" tint="0.14996795556505021"/>
      </top>
      <bottom style="thin">
        <color theme="1" tint="0.14993743705557422"/>
      </bottom>
      <diagonal/>
    </border>
    <border>
      <left style="thin">
        <color theme="1" tint="0.14993743705557422"/>
      </left>
      <right/>
      <top style="medium">
        <color theme="1" tint="0.14996795556505021"/>
      </top>
      <bottom style="thin">
        <color theme="1" tint="0.14993743705557422"/>
      </bottom>
      <diagonal/>
    </border>
    <border>
      <left/>
      <right style="thin">
        <color theme="1" tint="0.14993743705557422"/>
      </right>
      <top style="thin">
        <color theme="1" tint="0.14993743705557422"/>
      </top>
      <bottom style="medium">
        <color theme="1" tint="0.14996795556505021"/>
      </bottom>
      <diagonal/>
    </border>
    <border>
      <left style="thin">
        <color theme="1" tint="0.14993743705557422"/>
      </left>
      <right/>
      <top style="thin">
        <color theme="1" tint="0.14993743705557422"/>
      </top>
      <bottom style="medium">
        <color theme="1" tint="0.14996795556505021"/>
      </bottom>
      <diagonal/>
    </border>
    <border>
      <left style="thin">
        <color theme="1" tint="0.14996795556505021"/>
      </left>
      <right style="thin">
        <color theme="1" tint="0.14996795556505021"/>
      </right>
      <top style="medium">
        <color theme="1" tint="0.14996795556505021"/>
      </top>
      <bottom/>
      <diagonal/>
    </border>
    <border>
      <left style="thin">
        <color theme="1" tint="0.14996795556505021"/>
      </left>
      <right style="thin">
        <color indexed="64"/>
      </right>
      <top style="medium">
        <color theme="1" tint="0.14996795556505021"/>
      </top>
      <bottom style="thin">
        <color theme="1" tint="0.1499679555650502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theme="1" tint="0.14996795556505021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/>
      <diagonal/>
    </border>
    <border>
      <left style="thick">
        <color indexed="51"/>
      </left>
      <right/>
      <top style="thick">
        <color indexed="51"/>
      </top>
      <bottom style="thick">
        <color indexed="51"/>
      </bottom>
      <diagonal/>
    </border>
    <border>
      <left style="thick">
        <color indexed="9"/>
      </left>
      <right/>
      <top style="thick">
        <color indexed="9"/>
      </top>
      <bottom style="thick">
        <color indexed="2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9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9"/>
      </right>
      <top style="thin">
        <color indexed="9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 style="thin">
        <color indexed="23"/>
      </left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1" tint="0.14996795556505021"/>
      </bottom>
      <diagonal/>
    </border>
    <border>
      <left/>
      <right style="thin">
        <color theme="1" tint="0.14993743705557422"/>
      </right>
      <top style="thin">
        <color theme="1" tint="0.1499679555650502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1" tint="0.14996795556505021"/>
      </left>
      <right style="thin">
        <color indexed="64"/>
      </right>
      <top style="thin">
        <color theme="1" tint="0.14996795556505021"/>
      </top>
      <bottom/>
      <diagonal/>
    </border>
    <border>
      <left/>
      <right/>
      <top style="medium">
        <color theme="1" tint="0.14996795556505021"/>
      </top>
      <bottom/>
      <diagonal/>
    </border>
    <border>
      <left/>
      <right/>
      <top style="thin">
        <color theme="1" tint="0.14993743705557422"/>
      </top>
      <bottom style="medium">
        <color theme="1" tint="0.14993743705557422"/>
      </bottom>
      <diagonal/>
    </border>
    <border>
      <left/>
      <right style="thin">
        <color theme="1" tint="0.14996795556505021"/>
      </right>
      <top style="medium">
        <color theme="1" tint="0.1499679555650502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0398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>
      <alignment vertical="center"/>
    </xf>
    <xf numFmtId="182" fontId="1" fillId="0" borderId="0">
      <alignment vertical="center"/>
    </xf>
    <xf numFmtId="182" fontId="1" fillId="0" borderId="0">
      <alignment vertical="center"/>
    </xf>
    <xf numFmtId="10" fontId="1" fillId="0" borderId="0" applyNumberFormat="0" applyBorder="0" applyAlignment="0" applyProtection="0"/>
    <xf numFmtId="182" fontId="1" fillId="0" borderId="0">
      <alignment vertical="center"/>
    </xf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1">
      <alignment vertical="center"/>
    </xf>
    <xf numFmtId="0" fontId="1" fillId="0" borderId="1">
      <alignment vertical="center"/>
    </xf>
    <xf numFmtId="184" fontId="1" fillId="0" borderId="1">
      <alignment vertical="center"/>
    </xf>
    <xf numFmtId="184" fontId="1" fillId="0" borderId="1">
      <alignment vertical="center"/>
    </xf>
    <xf numFmtId="184" fontId="1" fillId="0" borderId="1">
      <alignment vertical="center"/>
    </xf>
    <xf numFmtId="184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1">
      <alignment vertical="center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0" fontId="1" fillId="0" borderId="3" applyBorder="0">
      <alignment vertical="center" wrapText="1"/>
    </xf>
    <xf numFmtId="183" fontId="1" fillId="0" borderId="3" applyBorder="0">
      <alignment vertical="center" wrapText="1"/>
    </xf>
    <xf numFmtId="183" fontId="1" fillId="0" borderId="3" applyBorder="0">
      <alignment vertical="center" wrapText="1"/>
    </xf>
    <xf numFmtId="183" fontId="1" fillId="0" borderId="3" applyBorder="0">
      <alignment vertical="center" wrapText="1"/>
    </xf>
    <xf numFmtId="183" fontId="1" fillId="0" borderId="3" applyBorder="0">
      <alignment vertical="center" wrapText="1"/>
    </xf>
    <xf numFmtId="181" fontId="14" fillId="0" borderId="1">
      <alignment vertical="center"/>
    </xf>
    <xf numFmtId="181" fontId="14" fillId="0" borderId="1">
      <alignment vertical="center"/>
    </xf>
    <xf numFmtId="181" fontId="14" fillId="0" borderId="1">
      <alignment vertical="center"/>
    </xf>
    <xf numFmtId="181" fontId="14" fillId="0" borderId="1">
      <alignment vertical="center"/>
    </xf>
    <xf numFmtId="3" fontId="9" fillId="0" borderId="1"/>
    <xf numFmtId="3" fontId="9" fillId="0" borderId="1"/>
    <xf numFmtId="3" fontId="6" fillId="0" borderId="1"/>
    <xf numFmtId="3" fontId="6" fillId="0" borderId="1"/>
    <xf numFmtId="3" fontId="6" fillId="0" borderId="1"/>
    <xf numFmtId="3" fontId="6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6" fillId="0" borderId="1"/>
    <xf numFmtId="3" fontId="6" fillId="0" borderId="1"/>
    <xf numFmtId="3" fontId="6" fillId="0" borderId="1"/>
    <xf numFmtId="3" fontId="6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182" fontId="1" fillId="0" borderId="0">
      <alignment vertical="center"/>
    </xf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0" fontId="1" fillId="0" borderId="0">
      <alignment vertical="center"/>
    </xf>
    <xf numFmtId="0" fontId="1" fillId="0" borderId="0">
      <alignment vertical="center"/>
    </xf>
    <xf numFmtId="181" fontId="1" fillId="0" borderId="1">
      <alignment vertical="center"/>
    </xf>
    <xf numFmtId="182" fontId="1" fillId="0" borderId="0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0" fontId="9" fillId="0" borderId="0">
      <alignment horizont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81" fontId="1" fillId="0" borderId="1">
      <alignment vertical="center"/>
    </xf>
    <xf numFmtId="179" fontId="1" fillId="0" borderId="1">
      <alignment vertical="center"/>
    </xf>
    <xf numFmtId="179" fontId="1" fillId="0" borderId="1">
      <alignment vertical="center"/>
    </xf>
    <xf numFmtId="179" fontId="1" fillId="0" borderId="1">
      <alignment vertical="center"/>
    </xf>
    <xf numFmtId="179" fontId="1" fillId="0" borderId="1">
      <alignment vertical="center"/>
    </xf>
    <xf numFmtId="177" fontId="10" fillId="0" borderId="2">
      <alignment horizontal="centerContinuous" vertical="center"/>
    </xf>
    <xf numFmtId="0" fontId="11" fillId="0" borderId="2">
      <alignment horizontal="centerContinuous" vertical="center"/>
    </xf>
    <xf numFmtId="0" fontId="1" fillId="0" borderId="2">
      <alignment horizontal="centerContinuous" vertical="center"/>
    </xf>
    <xf numFmtId="177" fontId="10" fillId="0" borderId="2">
      <alignment horizontal="centerContinuous" vertical="center"/>
    </xf>
    <xf numFmtId="177" fontId="10" fillId="0" borderId="2">
      <alignment horizontal="centerContinuous" vertical="center"/>
    </xf>
    <xf numFmtId="0" fontId="10" fillId="0" borderId="2">
      <alignment horizontal="centerContinuous" vertical="center"/>
    </xf>
    <xf numFmtId="0" fontId="11" fillId="0" borderId="2">
      <alignment horizontal="centerContinuous" vertical="center"/>
    </xf>
    <xf numFmtId="177" fontId="10" fillId="0" borderId="2">
      <alignment horizontal="centerContinuous" vertical="center"/>
    </xf>
    <xf numFmtId="177" fontId="10" fillId="0" borderId="2">
      <alignment horizontal="centerContinuous" vertical="center"/>
    </xf>
    <xf numFmtId="176" fontId="10" fillId="0" borderId="2">
      <alignment horizontal="centerContinuous" vertical="center"/>
    </xf>
    <xf numFmtId="176" fontId="10" fillId="0" borderId="2">
      <alignment horizontal="centerContinuous" vertical="center"/>
    </xf>
    <xf numFmtId="187" fontId="13" fillId="0" borderId="0" applyFill="0" applyBorder="0" applyAlignment="0"/>
    <xf numFmtId="176" fontId="10" fillId="0" borderId="2">
      <alignment horizontal="centerContinuous" vertical="center"/>
    </xf>
    <xf numFmtId="176" fontId="10" fillId="0" borderId="2">
      <alignment horizontal="centerContinuous" vertical="center"/>
    </xf>
    <xf numFmtId="178" fontId="13" fillId="0" borderId="0">
      <protection locked="0"/>
    </xf>
    <xf numFmtId="38" fontId="6" fillId="0" borderId="0" applyFont="0" applyFill="0" applyBorder="0" applyAlignment="0" applyProtection="0"/>
    <xf numFmtId="177" fontId="10" fillId="0" borderId="2">
      <alignment horizontal="centerContinuous" vertical="center"/>
    </xf>
    <xf numFmtId="186" fontId="13" fillId="0" borderId="0"/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0">
      <protection locked="0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178" fontId="13" fillId="0" borderId="0">
      <protection locked="0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0">
      <protection locked="0"/>
    </xf>
    <xf numFmtId="0" fontId="13" fillId="0" borderId="2">
      <alignment horizontal="centerContinuous" vertical="center"/>
    </xf>
    <xf numFmtId="185" fontId="13" fillId="0" borderId="0"/>
    <xf numFmtId="0" fontId="13" fillId="0" borderId="2">
      <alignment horizontal="centerContinuous" vertical="center"/>
    </xf>
    <xf numFmtId="178" fontId="13" fillId="0" borderId="0">
      <protection locked="0"/>
    </xf>
    <xf numFmtId="0" fontId="13" fillId="0" borderId="2">
      <alignment horizontal="centerContinuous" vertical="center"/>
    </xf>
    <xf numFmtId="0" fontId="13" fillId="0" borderId="0"/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3" fillId="0" borderId="2">
      <alignment horizontal="centerContinuous" vertical="center"/>
    </xf>
    <xf numFmtId="0" fontId="11" fillId="0" borderId="2">
      <alignment horizontal="centerContinuous" vertical="center"/>
    </xf>
    <xf numFmtId="0" fontId="11" fillId="0" borderId="2">
      <alignment horizontal="centerContinuous" vertical="center"/>
    </xf>
    <xf numFmtId="0" fontId="11" fillId="0" borderId="2">
      <alignment horizontal="centerContinuous" vertical="center"/>
    </xf>
    <xf numFmtId="0" fontId="11" fillId="0" borderId="2">
      <alignment horizontal="centerContinuous" vertical="center"/>
    </xf>
    <xf numFmtId="0" fontId="11" fillId="0" borderId="2">
      <alignment horizontal="centerContinuous" vertical="center"/>
    </xf>
    <xf numFmtId="177" fontId="10" fillId="0" borderId="2">
      <alignment horizontal="centerContinuous" vertical="center"/>
    </xf>
    <xf numFmtId="177" fontId="10" fillId="0" borderId="2">
      <alignment horizontal="centerContinuous" vertical="center"/>
    </xf>
    <xf numFmtId="3" fontId="9" fillId="0" borderId="1"/>
    <xf numFmtId="3" fontId="9" fillId="0" borderId="1"/>
    <xf numFmtId="3" fontId="6" fillId="0" borderId="1"/>
    <xf numFmtId="3" fontId="6" fillId="0" borderId="1"/>
    <xf numFmtId="3" fontId="6" fillId="0" borderId="1"/>
    <xf numFmtId="3" fontId="6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0" fontId="1" fillId="0" borderId="0" applyNumberFormat="0" applyFont="0" applyFill="0" applyBorder="0" applyAlignment="0" applyProtection="0"/>
    <xf numFmtId="3" fontId="9" fillId="0" borderId="1"/>
    <xf numFmtId="0" fontId="1" fillId="0" borderId="0" applyNumberFormat="0" applyFont="0" applyFill="0" applyBorder="0" applyAlignment="0" applyProtection="0"/>
    <xf numFmtId="3" fontId="9" fillId="0" borderId="1"/>
    <xf numFmtId="0" fontId="1" fillId="0" borderId="0" applyNumberFormat="0" applyFont="0" applyFill="0" applyBorder="0" applyAlignment="0" applyProtection="0"/>
    <xf numFmtId="3" fontId="9" fillId="0" borderId="1"/>
    <xf numFmtId="0" fontId="1" fillId="0" borderId="0" applyNumberFormat="0" applyFont="0" applyFill="0" applyBorder="0" applyAlignment="0" applyProtection="0"/>
    <xf numFmtId="3" fontId="9" fillId="0" borderId="1"/>
    <xf numFmtId="0" fontId="1" fillId="0" borderId="0" applyNumberFormat="0" applyFont="0" applyFill="0" applyBorder="0" applyAlignment="0" applyProtection="0"/>
    <xf numFmtId="3" fontId="9" fillId="0" borderId="1"/>
    <xf numFmtId="0" fontId="1" fillId="0" borderId="0" applyNumberFormat="0" applyFont="0" applyFill="0" applyBorder="0" applyAlignment="0" applyProtection="0"/>
    <xf numFmtId="3" fontId="9" fillId="0" borderId="1"/>
    <xf numFmtId="0" fontId="1" fillId="0" borderId="0" applyNumberFormat="0" applyFont="0" applyFill="0" applyBorder="0" applyAlignment="0" applyProtection="0"/>
    <xf numFmtId="3" fontId="9" fillId="0" borderId="1"/>
    <xf numFmtId="178" fontId="13" fillId="0" borderId="0">
      <protection locked="0"/>
    </xf>
    <xf numFmtId="3" fontId="9" fillId="0" borderId="1"/>
    <xf numFmtId="3" fontId="9" fillId="0" borderId="1"/>
    <xf numFmtId="3" fontId="9" fillId="0" borderId="1"/>
    <xf numFmtId="38" fontId="1" fillId="0" borderId="0" applyNumberFormat="0" applyBorder="0" applyAlignment="0" applyProtection="0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0" fontId="12" fillId="0" borderId="0">
      <protection locked="0"/>
    </xf>
    <xf numFmtId="3" fontId="9" fillId="0" borderId="1"/>
    <xf numFmtId="0" fontId="12" fillId="0" borderId="0">
      <protection locked="0"/>
    </xf>
    <xf numFmtId="3" fontId="9" fillId="0" borderId="1"/>
    <xf numFmtId="178" fontId="13" fillId="0" borderId="0">
      <protection locked="0"/>
    </xf>
    <xf numFmtId="3" fontId="9" fillId="0" borderId="1"/>
    <xf numFmtId="178" fontId="13" fillId="0" borderId="0">
      <protection locked="0"/>
    </xf>
    <xf numFmtId="3" fontId="9" fillId="0" borderId="1"/>
    <xf numFmtId="0" fontId="1" fillId="0" borderId="0" applyNumberFormat="0" applyFill="0" applyBorder="0" applyAlignment="0" applyProtection="0">
      <alignment vertical="top"/>
      <protection locked="0"/>
    </xf>
    <xf numFmtId="3" fontId="9" fillId="0" borderId="1"/>
    <xf numFmtId="10" fontId="1" fillId="0" borderId="1" applyNumberFormat="0" applyBorder="0" applyAlignment="0" applyProtection="0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3" fontId="9" fillId="0" borderId="1"/>
    <xf numFmtId="176" fontId="10" fillId="0" borderId="2">
      <alignment horizontal="centerContinuous" vertical="center"/>
    </xf>
    <xf numFmtId="176" fontId="10" fillId="0" borderId="2">
      <alignment horizontal="centerContinuous" vertical="center"/>
    </xf>
    <xf numFmtId="0" fontId="1" fillId="0" borderId="1">
      <alignment horizontal="right" vertical="center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" fillId="0" borderId="0" applyNumberFormat="0" applyFont="0" applyFill="0" applyAlignment="0" applyProtection="0"/>
    <xf numFmtId="0" fontId="4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/>
    <xf numFmtId="180" fontId="1" fillId="0" borderId="0" applyFont="0" applyFill="0" applyBorder="0" applyAlignment="0" applyProtection="0"/>
    <xf numFmtId="41" fontId="4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/>
    <xf numFmtId="9" fontId="13" fillId="0" borderId="0" applyFont="0" applyFill="0" applyBorder="0" applyAlignment="0" applyProtection="0">
      <alignment vertical="center"/>
    </xf>
    <xf numFmtId="0" fontId="1" fillId="0" borderId="0">
      <protection locked="0"/>
    </xf>
    <xf numFmtId="0" fontId="13" fillId="0" borderId="0">
      <protection locked="0"/>
    </xf>
    <xf numFmtId="0" fontId="1" fillId="0" borderId="0"/>
    <xf numFmtId="0" fontId="1" fillId="0" borderId="0">
      <protection locked="0"/>
    </xf>
    <xf numFmtId="0" fontId="13" fillId="0" borderId="0">
      <protection locked="0"/>
    </xf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1" fillId="0" borderId="0">
      <alignment vertical="center"/>
    </xf>
    <xf numFmtId="0" fontId="13" fillId="0" borderId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0" fontId="1" fillId="0" borderId="0">
      <alignment horizontal="right" vertical="center"/>
    </xf>
    <xf numFmtId="9" fontId="1" fillId="0" borderId="0" applyFont="0" applyFill="0" applyBorder="0" applyAlignment="0" applyProtection="0">
      <alignment vertical="center"/>
    </xf>
    <xf numFmtId="0" fontId="25" fillId="0" borderId="0"/>
    <xf numFmtId="42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0" fontId="32" fillId="0" borderId="0"/>
    <xf numFmtId="38" fontId="34" fillId="9" borderId="0" applyNumberFormat="0" applyBorder="0" applyAlignment="0" applyProtection="0"/>
    <xf numFmtId="0" fontId="35" fillId="0" borderId="0">
      <alignment horizontal="left"/>
    </xf>
    <xf numFmtId="0" fontId="36" fillId="0" borderId="36" applyNumberFormat="0" applyAlignment="0" applyProtection="0">
      <alignment horizontal="left" vertical="center"/>
    </xf>
    <xf numFmtId="0" fontId="36" fillId="0" borderId="35">
      <alignment horizontal="left" vertical="center"/>
    </xf>
    <xf numFmtId="10" fontId="34" fillId="9" borderId="1" applyNumberFormat="0" applyBorder="0" applyAlignment="0" applyProtection="0"/>
    <xf numFmtId="0" fontId="37" fillId="0" borderId="37"/>
    <xf numFmtId="37" fontId="38" fillId="0" borderId="0"/>
    <xf numFmtId="193" fontId="29" fillId="0" borderId="0"/>
    <xf numFmtId="10" fontId="33" fillId="0" borderId="0" applyFont="0" applyFill="0" applyBorder="0" applyAlignment="0" applyProtection="0"/>
    <xf numFmtId="0" fontId="37" fillId="0" borderId="0"/>
    <xf numFmtId="0" fontId="29" fillId="0" borderId="0"/>
    <xf numFmtId="0" fontId="40" fillId="0" borderId="0">
      <alignment vertical="center"/>
    </xf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45" fillId="0" borderId="0" applyFont="0" applyFill="0" applyBorder="0" applyAlignment="0" applyProtection="0"/>
    <xf numFmtId="0" fontId="25" fillId="0" borderId="0" applyFill="0" applyBorder="0" applyAlignment="0"/>
    <xf numFmtId="180" fontId="29" fillId="0" borderId="0" applyFont="0" applyFill="0" applyBorder="0" applyAlignment="0" applyProtection="0"/>
    <xf numFmtId="0" fontId="33" fillId="0" borderId="0"/>
    <xf numFmtId="0" fontId="46" fillId="0" borderId="0" applyFill="0" applyBorder="0" applyProtection="0">
      <alignment horizontal="centerContinuous" vertical="center"/>
    </xf>
    <xf numFmtId="0" fontId="39" fillId="9" borderId="0" applyFill="0" applyBorder="0" applyProtection="0">
      <alignment horizontal="center" vertical="center"/>
    </xf>
    <xf numFmtId="0" fontId="47" fillId="0" borderId="0" applyNumberFormat="0" applyFill="0" applyBorder="0" applyAlignment="0" applyProtection="0">
      <alignment vertical="top"/>
      <protection locked="0"/>
    </xf>
    <xf numFmtId="9" fontId="48" fillId="9" borderId="0" applyFill="0" applyBorder="0" applyProtection="0">
      <alignment horizontal="right"/>
    </xf>
    <xf numFmtId="10" fontId="48" fillId="0" borderId="0" applyFill="0" applyBorder="0" applyProtection="0">
      <alignment horizontal="right"/>
    </xf>
    <xf numFmtId="41" fontId="31" fillId="0" borderId="0" applyFont="0" applyFill="0" applyBorder="0" applyAlignment="0" applyProtection="0">
      <alignment vertical="center"/>
    </xf>
    <xf numFmtId="0" fontId="29" fillId="0" borderId="0"/>
    <xf numFmtId="0" fontId="49" fillId="0" borderId="45"/>
    <xf numFmtId="197" fontId="29" fillId="9" borderId="0" applyFill="0" applyBorder="0" applyProtection="0">
      <alignment horizontal="right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40" fillId="0" borderId="0">
      <alignment vertical="center"/>
    </xf>
    <xf numFmtId="0" fontId="25" fillId="0" borderId="0"/>
    <xf numFmtId="41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29" fillId="0" borderId="0">
      <protection locked="0"/>
    </xf>
    <xf numFmtId="0" fontId="51" fillId="0" borderId="49">
      <alignment horizontal="center"/>
    </xf>
    <xf numFmtId="0" fontId="51" fillId="0" borderId="49">
      <alignment horizontal="center"/>
    </xf>
    <xf numFmtId="0" fontId="51" fillId="0" borderId="49">
      <alignment horizontal="center"/>
    </xf>
    <xf numFmtId="0" fontId="51" fillId="0" borderId="49">
      <alignment horizontal="center"/>
    </xf>
    <xf numFmtId="0" fontId="51" fillId="0" borderId="49">
      <alignment horizontal="center"/>
    </xf>
    <xf numFmtId="0" fontId="51" fillId="0" borderId="49">
      <alignment horizontal="center"/>
    </xf>
    <xf numFmtId="0" fontId="51" fillId="0" borderId="49">
      <alignment horizontal="center"/>
    </xf>
    <xf numFmtId="0" fontId="51" fillId="0" borderId="49">
      <alignment horizontal="center"/>
    </xf>
    <xf numFmtId="0" fontId="51" fillId="0" borderId="49">
      <alignment horizontal="center"/>
    </xf>
    <xf numFmtId="0" fontId="52" fillId="0" borderId="0">
      <alignment vertical="center"/>
    </xf>
    <xf numFmtId="3" fontId="29" fillId="0" borderId="0">
      <alignment vertical="center"/>
    </xf>
    <xf numFmtId="176" fontId="29" fillId="0" borderId="50">
      <alignment horizontal="centerContinuous" vertical="center"/>
    </xf>
    <xf numFmtId="198" fontId="25" fillId="0" borderId="50">
      <alignment horizontal="centerContinuous" vertical="center"/>
    </xf>
    <xf numFmtId="186" fontId="25" fillId="0" borderId="50">
      <alignment horizontal="centerContinuous" vertical="center"/>
    </xf>
    <xf numFmtId="186" fontId="25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199" fontId="25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199" fontId="25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199" fontId="25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199" fontId="25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199" fontId="25" fillId="0" borderId="50">
      <alignment horizontal="centerContinuous" vertical="center"/>
    </xf>
    <xf numFmtId="200" fontId="29" fillId="0" borderId="0">
      <alignment vertical="center"/>
    </xf>
    <xf numFmtId="176" fontId="29" fillId="0" borderId="50">
      <alignment horizontal="centerContinuous" vertical="center"/>
    </xf>
    <xf numFmtId="200" fontId="54" fillId="0" borderId="0">
      <alignment horizontal="centerContinuous" vertical="center"/>
    </xf>
    <xf numFmtId="0" fontId="54" fillId="0" borderId="0">
      <alignment horizontal="centerContinuous" vertical="center"/>
    </xf>
    <xf numFmtId="0" fontId="54" fillId="0" borderId="0">
      <alignment horizontal="centerContinuous" vertical="center"/>
    </xf>
    <xf numFmtId="201" fontId="29" fillId="0" borderId="0">
      <alignment horizontal="centerContinuous" vertical="center"/>
    </xf>
    <xf numFmtId="200" fontId="54" fillId="0" borderId="0">
      <alignment horizontal="centerContinuous" vertical="center"/>
    </xf>
    <xf numFmtId="200" fontId="54" fillId="0" borderId="0">
      <alignment horizontal="centerContinuous" vertical="center"/>
    </xf>
    <xf numFmtId="201" fontId="29" fillId="0" borderId="0">
      <alignment horizontal="centerContinuous" vertical="center"/>
    </xf>
    <xf numFmtId="200" fontId="54" fillId="0" borderId="50">
      <alignment horizontal="centerContinuous" vertical="center"/>
    </xf>
    <xf numFmtId="200" fontId="54" fillId="0" borderId="0">
      <alignment horizontal="centerContinuous" vertical="center"/>
    </xf>
    <xf numFmtId="0" fontId="54" fillId="0" borderId="0">
      <alignment horizontal="centerContinuous" vertical="center"/>
    </xf>
    <xf numFmtId="0" fontId="54" fillId="0" borderId="0">
      <alignment horizontal="centerContinuous" vertical="center"/>
    </xf>
    <xf numFmtId="201" fontId="29" fillId="0" borderId="0">
      <alignment horizontal="centerContinuous" vertical="center"/>
    </xf>
    <xf numFmtId="200" fontId="54" fillId="0" borderId="0">
      <alignment horizontal="centerContinuous" vertical="center"/>
    </xf>
    <xf numFmtId="200" fontId="54" fillId="0" borderId="0">
      <alignment horizontal="centerContinuous" vertical="center"/>
    </xf>
    <xf numFmtId="201" fontId="29" fillId="0" borderId="0">
      <alignment horizontal="centerContinuous" vertical="center"/>
    </xf>
    <xf numFmtId="0" fontId="54" fillId="0" borderId="50">
      <alignment horizontal="centerContinuous" vertical="center"/>
    </xf>
    <xf numFmtId="0" fontId="54" fillId="0" borderId="50">
      <alignment horizontal="centerContinuous" vertical="center"/>
    </xf>
    <xf numFmtId="201" fontId="29" fillId="0" borderId="50">
      <alignment horizontal="centerContinuous" vertical="center"/>
    </xf>
    <xf numFmtId="200" fontId="54" fillId="0" borderId="50">
      <alignment horizontal="centerContinuous" vertical="center"/>
    </xf>
    <xf numFmtId="200" fontId="54" fillId="0" borderId="50">
      <alignment horizontal="centerContinuous" vertical="center"/>
    </xf>
    <xf numFmtId="201" fontId="29" fillId="0" borderId="50">
      <alignment horizontal="centerContinuous" vertical="center"/>
    </xf>
    <xf numFmtId="176" fontId="29" fillId="0" borderId="50">
      <alignment horizontal="centerContinuous" vertical="center"/>
    </xf>
    <xf numFmtId="200" fontId="54" fillId="0" borderId="50">
      <alignment horizontal="centerContinuous" vertical="center"/>
    </xf>
    <xf numFmtId="186" fontId="25" fillId="0" borderId="50">
      <alignment horizontal="centerContinuous" vertical="center"/>
    </xf>
    <xf numFmtId="37" fontId="54" fillId="0" borderId="50">
      <alignment horizontal="centerContinuous" vertical="center"/>
    </xf>
    <xf numFmtId="0" fontId="29" fillId="0" borderId="50">
      <alignment horizontal="centerContinuous" vertical="center"/>
    </xf>
    <xf numFmtId="200" fontId="54" fillId="0" borderId="50">
      <alignment horizontal="centerContinuous" vertical="center"/>
    </xf>
    <xf numFmtId="0" fontId="55" fillId="0" borderId="50">
      <alignment horizontal="centerContinuous" vertical="center"/>
    </xf>
    <xf numFmtId="0" fontId="54" fillId="0" borderId="50">
      <alignment horizontal="centerContinuous" vertical="center"/>
    </xf>
    <xf numFmtId="198" fontId="25" fillId="0" borderId="50">
      <alignment horizontal="centerContinuous" vertical="center"/>
    </xf>
    <xf numFmtId="176" fontId="29" fillId="0" borderId="50">
      <alignment horizontal="centerContinuous" vertical="center"/>
    </xf>
    <xf numFmtId="0" fontId="54" fillId="0" borderId="50">
      <alignment horizontal="centerContinuous" vertical="center"/>
    </xf>
    <xf numFmtId="200" fontId="54" fillId="0" borderId="50">
      <alignment horizontal="centerContinuous" vertical="center"/>
    </xf>
    <xf numFmtId="186" fontId="25" fillId="0" borderId="50">
      <alignment horizontal="centerContinuous" vertical="center"/>
    </xf>
    <xf numFmtId="202" fontId="25" fillId="0" borderId="50">
      <alignment horizontal="centerContinuous" vertical="center"/>
    </xf>
    <xf numFmtId="203" fontId="25" fillId="0" borderId="50">
      <alignment horizontal="centerContinuous" vertical="center"/>
    </xf>
    <xf numFmtId="203" fontId="25" fillId="0" borderId="50">
      <alignment horizontal="centerContinuous" vertical="center"/>
    </xf>
    <xf numFmtId="198" fontId="25" fillId="0" borderId="50">
      <alignment horizontal="centerContinuous" vertical="center"/>
    </xf>
    <xf numFmtId="201" fontId="29" fillId="0" borderId="50">
      <alignment horizontal="centerContinuous" vertical="center"/>
    </xf>
    <xf numFmtId="0" fontId="54" fillId="0" borderId="50">
      <alignment horizontal="centerContinuous" vertical="center"/>
    </xf>
    <xf numFmtId="176" fontId="29" fillId="0" borderId="50">
      <alignment horizontal="centerContinuous" vertical="center"/>
    </xf>
    <xf numFmtId="176" fontId="29" fillId="0" borderId="50">
      <alignment horizontal="centerContinuous" vertical="center"/>
    </xf>
    <xf numFmtId="176" fontId="29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204" fontId="25" fillId="0" borderId="50">
      <alignment horizontal="centerContinuous" vertical="center"/>
    </xf>
    <xf numFmtId="176" fontId="29" fillId="0" borderId="50">
      <alignment horizontal="centerContinuous" vertical="center"/>
    </xf>
    <xf numFmtId="201" fontId="29" fillId="0" borderId="50">
      <alignment horizontal="centerContinuous" vertical="center"/>
    </xf>
    <xf numFmtId="176" fontId="29" fillId="0" borderId="50">
      <alignment horizontal="centerContinuous" vertical="center"/>
    </xf>
    <xf numFmtId="176" fontId="29" fillId="0" borderId="50">
      <alignment horizontal="centerContinuous" vertical="center"/>
    </xf>
    <xf numFmtId="176" fontId="29" fillId="0" borderId="50">
      <alignment horizontal="centerContinuous" vertical="center"/>
    </xf>
    <xf numFmtId="0" fontId="54" fillId="0" borderId="50">
      <alignment horizontal="centerContinuous" vertical="center"/>
    </xf>
    <xf numFmtId="0" fontId="54" fillId="0" borderId="50">
      <alignment horizontal="centerContinuous" vertical="center"/>
    </xf>
    <xf numFmtId="176" fontId="29" fillId="0" borderId="50">
      <alignment horizontal="centerContinuous" vertical="center"/>
    </xf>
    <xf numFmtId="200" fontId="54" fillId="0" borderId="50">
      <alignment horizontal="centerContinuous" vertical="center"/>
    </xf>
    <xf numFmtId="0" fontId="55" fillId="0" borderId="50">
      <alignment horizontal="centerContinuous" vertical="center"/>
    </xf>
    <xf numFmtId="0" fontId="55" fillId="0" borderId="50">
      <alignment horizontal="centerContinuous" vertical="center"/>
    </xf>
    <xf numFmtId="0" fontId="55" fillId="0" borderId="50">
      <alignment horizontal="centerContinuous" vertical="center"/>
    </xf>
    <xf numFmtId="0" fontId="55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0" fontId="53" fillId="0" borderId="50">
      <alignment horizontal="centerContinuous" vertical="center"/>
    </xf>
    <xf numFmtId="204" fontId="25" fillId="0" borderId="50">
      <alignment horizontal="centerContinuous" vertical="center"/>
    </xf>
    <xf numFmtId="200" fontId="54" fillId="0" borderId="50">
      <alignment horizontal="centerContinuous" vertical="center"/>
    </xf>
    <xf numFmtId="181" fontId="56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6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205" fontId="51" fillId="0" borderId="0" applyFont="0" applyFill="0" applyBorder="0" applyAlignment="0" applyProtection="0"/>
    <xf numFmtId="24" fontId="51" fillId="0" borderId="0" applyFont="0" applyFill="0" applyBorder="0" applyAlignment="0" applyProtection="0"/>
    <xf numFmtId="40" fontId="29" fillId="0" borderId="51"/>
    <xf numFmtId="38" fontId="29" fillId="0" borderId="52">
      <alignment horizontal="right"/>
    </xf>
    <xf numFmtId="0" fontId="33" fillId="0" borderId="0"/>
    <xf numFmtId="0" fontId="25" fillId="0" borderId="0" applyFont="0" applyFill="0" applyBorder="0" applyAlignment="0" applyProtection="0"/>
    <xf numFmtId="0" fontId="49" fillId="0" borderId="0" applyFont="0" applyFill="0" applyBorder="0" applyAlignment="0" applyProtection="0"/>
    <xf numFmtId="0" fontId="57" fillId="0" borderId="0"/>
    <xf numFmtId="0" fontId="58" fillId="0" borderId="0">
      <alignment vertical="center"/>
    </xf>
    <xf numFmtId="0" fontId="58" fillId="0" borderId="0">
      <alignment vertical="center"/>
    </xf>
    <xf numFmtId="0" fontId="3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59" fillId="0" borderId="0"/>
    <xf numFmtId="0" fontId="60" fillId="0" borderId="0" applyFont="0" applyFill="0" applyBorder="0" applyAlignment="0" applyProtection="0"/>
    <xf numFmtId="0" fontId="58" fillId="0" borderId="0">
      <alignment vertical="center"/>
    </xf>
    <xf numFmtId="0" fontId="59" fillId="0" borderId="0" applyFont="0" applyFill="0" applyBorder="0" applyAlignment="0" applyProtection="0"/>
    <xf numFmtId="0" fontId="59" fillId="0" borderId="0" applyFont="0" applyFill="0" applyBorder="0" applyAlignment="0" applyProtection="0"/>
    <xf numFmtId="0" fontId="61" fillId="12" borderId="0"/>
    <xf numFmtId="0" fontId="48" fillId="0" borderId="53">
      <alignment vertical="center"/>
    </xf>
    <xf numFmtId="0" fontId="48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25" fillId="0" borderId="53">
      <alignment vertical="center"/>
    </xf>
    <xf numFmtId="0" fontId="33" fillId="0" borderId="0"/>
    <xf numFmtId="0" fontId="33" fillId="0" borderId="0"/>
    <xf numFmtId="0" fontId="33" fillId="0" borderId="0"/>
    <xf numFmtId="0" fontId="62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63" fillId="0" borderId="0"/>
    <xf numFmtId="0" fontId="33" fillId="0" borderId="0"/>
    <xf numFmtId="0" fontId="33" fillId="0" borderId="0"/>
    <xf numFmtId="0" fontId="63" fillId="0" borderId="0"/>
    <xf numFmtId="0" fontId="63" fillId="0" borderId="0" applyFont="0" applyFill="0" applyBorder="0" applyAlignment="0" applyProtection="0"/>
    <xf numFmtId="0" fontId="29" fillId="0" borderId="0"/>
    <xf numFmtId="0" fontId="33" fillId="0" borderId="0"/>
    <xf numFmtId="0" fontId="63" fillId="0" borderId="0"/>
    <xf numFmtId="0" fontId="33" fillId="0" borderId="0"/>
    <xf numFmtId="0" fontId="33" fillId="0" borderId="0"/>
    <xf numFmtId="0" fontId="33" fillId="0" borderId="0"/>
    <xf numFmtId="0" fontId="51" fillId="0" borderId="0"/>
    <xf numFmtId="0" fontId="63" fillId="0" borderId="0"/>
    <xf numFmtId="0" fontId="33" fillId="0" borderId="0"/>
    <xf numFmtId="0" fontId="33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29" fillId="0" borderId="0"/>
    <xf numFmtId="0" fontId="58" fillId="0" borderId="0">
      <alignment vertical="center"/>
    </xf>
    <xf numFmtId="0" fontId="63" fillId="0" borderId="0"/>
    <xf numFmtId="0" fontId="33" fillId="0" borderId="0"/>
    <xf numFmtId="0" fontId="33" fillId="0" borderId="0"/>
    <xf numFmtId="0" fontId="29" fillId="0" borderId="0"/>
    <xf numFmtId="0" fontId="33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58" fillId="0" borderId="0">
      <alignment vertical="center"/>
    </xf>
    <xf numFmtId="0" fontId="29" fillId="0" borderId="0"/>
    <xf numFmtId="0" fontId="33" fillId="0" borderId="0"/>
    <xf numFmtId="0" fontId="33" fillId="0" borderId="0"/>
    <xf numFmtId="0" fontId="62" fillId="0" borderId="0"/>
    <xf numFmtId="0" fontId="33" fillId="0" borderId="0"/>
    <xf numFmtId="0" fontId="63" fillId="0" borderId="0" applyFon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3" fillId="0" borderId="0"/>
    <xf numFmtId="0" fontId="29" fillId="0" borderId="0"/>
    <xf numFmtId="0" fontId="64" fillId="0" borderId="0"/>
    <xf numFmtId="0" fontId="33" fillId="0" borderId="0"/>
    <xf numFmtId="0" fontId="51" fillId="0" borderId="0"/>
    <xf numFmtId="0" fontId="5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29" fillId="0" borderId="0"/>
    <xf numFmtId="0" fontId="62" fillId="0" borderId="0"/>
    <xf numFmtId="0" fontId="29" fillId="0" borderId="0"/>
    <xf numFmtId="0" fontId="29" fillId="0" borderId="0"/>
    <xf numFmtId="0" fontId="33" fillId="0" borderId="0"/>
    <xf numFmtId="0" fontId="29" fillId="0" borderId="0"/>
    <xf numFmtId="0" fontId="33" fillId="0" borderId="0"/>
    <xf numFmtId="0" fontId="25" fillId="0" borderId="0"/>
    <xf numFmtId="0" fontId="6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64" fillId="0" borderId="0"/>
    <xf numFmtId="0" fontId="39" fillId="0" borderId="0" applyFont="0" applyFill="0" applyBorder="0" applyAlignment="0" applyProtection="0"/>
    <xf numFmtId="0" fontId="29" fillId="0" borderId="0"/>
    <xf numFmtId="0" fontId="58" fillId="0" borderId="0">
      <alignment vertical="center"/>
    </xf>
    <xf numFmtId="0" fontId="33" fillId="0" borderId="0"/>
    <xf numFmtId="0" fontId="33" fillId="0" borderId="0"/>
    <xf numFmtId="0" fontId="29" fillId="0" borderId="0"/>
    <xf numFmtId="0" fontId="29" fillId="0" borderId="0"/>
    <xf numFmtId="0" fontId="63" fillId="0" borderId="0"/>
    <xf numFmtId="207" fontId="25" fillId="0" borderId="0" applyFont="0" applyFill="0" applyBorder="0" applyAlignment="0" applyProtection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62" fillId="0" borderId="0"/>
    <xf numFmtId="0" fontId="33" fillId="0" borderId="0"/>
    <xf numFmtId="0" fontId="63" fillId="0" borderId="0"/>
    <xf numFmtId="0" fontId="33" fillId="0" borderId="0"/>
    <xf numFmtId="0" fontId="33" fillId="0" borderId="0"/>
    <xf numFmtId="0" fontId="33" fillId="0" borderId="0"/>
    <xf numFmtId="0" fontId="25" fillId="0" borderId="0"/>
    <xf numFmtId="0" fontId="62" fillId="0" borderId="0"/>
    <xf numFmtId="0" fontId="63" fillId="0" borderId="0"/>
    <xf numFmtId="0" fontId="33" fillId="0" borderId="0"/>
    <xf numFmtId="0" fontId="63" fillId="0" borderId="0"/>
    <xf numFmtId="0" fontId="62" fillId="0" borderId="0"/>
    <xf numFmtId="0" fontId="33" fillId="0" borderId="0"/>
    <xf numFmtId="0" fontId="62" fillId="0" borderId="0"/>
    <xf numFmtId="0" fontId="62" fillId="0" borderId="0"/>
    <xf numFmtId="0" fontId="25" fillId="0" borderId="0" applyFont="0" applyFill="0" applyBorder="0" applyAlignment="0" applyProtection="0"/>
    <xf numFmtId="0" fontId="63" fillId="0" borderId="0"/>
    <xf numFmtId="0" fontId="58" fillId="0" borderId="0">
      <alignment vertical="center"/>
    </xf>
    <xf numFmtId="0" fontId="29" fillId="0" borderId="0"/>
    <xf numFmtId="0" fontId="25" fillId="0" borderId="0"/>
    <xf numFmtId="0" fontId="29" fillId="0" borderId="0"/>
    <xf numFmtId="0" fontId="29" fillId="0" borderId="0"/>
    <xf numFmtId="0" fontId="63" fillId="0" borderId="0"/>
    <xf numFmtId="0" fontId="29" fillId="0" borderId="0"/>
    <xf numFmtId="0" fontId="33" fillId="0" borderId="0"/>
    <xf numFmtId="0" fontId="39" fillId="0" borderId="0" applyFont="0" applyFill="0" applyBorder="0" applyAlignment="0" applyProtection="0"/>
    <xf numFmtId="0" fontId="51" fillId="0" borderId="0"/>
    <xf numFmtId="0" fontId="33" fillId="0" borderId="0"/>
    <xf numFmtId="0" fontId="33" fillId="0" borderId="0"/>
    <xf numFmtId="0" fontId="3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33" fillId="0" borderId="0"/>
    <xf numFmtId="0" fontId="51" fillId="0" borderId="0"/>
    <xf numFmtId="0" fontId="33" fillId="0" borderId="0"/>
    <xf numFmtId="0" fontId="33" fillId="0" borderId="0"/>
    <xf numFmtId="0" fontId="29" fillId="0" borderId="0"/>
    <xf numFmtId="0" fontId="33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/>
    <xf numFmtId="0" fontId="63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62" fillId="0" borderId="0"/>
    <xf numFmtId="0" fontId="63" fillId="0" borderId="0"/>
    <xf numFmtId="0" fontId="62" fillId="0" borderId="0"/>
    <xf numFmtId="0" fontId="62" fillId="0" borderId="0"/>
    <xf numFmtId="0" fontId="33" fillId="0" borderId="0"/>
    <xf numFmtId="0" fontId="63" fillId="0" borderId="0" applyFont="0" applyFill="0" applyBorder="0" applyAlignment="0" applyProtection="0"/>
    <xf numFmtId="0" fontId="58" fillId="0" borderId="0">
      <alignment vertical="center"/>
    </xf>
    <xf numFmtId="0" fontId="29" fillId="0" borderId="0"/>
    <xf numFmtId="0" fontId="33" fillId="0" borderId="0"/>
    <xf numFmtId="0" fontId="62" fillId="0" borderId="0"/>
    <xf numFmtId="0" fontId="62" fillId="0" borderId="0"/>
    <xf numFmtId="0" fontId="58" fillId="0" borderId="0">
      <alignment vertical="center"/>
    </xf>
    <xf numFmtId="0" fontId="33" fillId="0" borderId="0"/>
    <xf numFmtId="0" fontId="63" fillId="0" borderId="0"/>
    <xf numFmtId="0" fontId="58" fillId="0" borderId="0">
      <alignment vertical="center"/>
    </xf>
    <xf numFmtId="0" fontId="62" fillId="0" borderId="0"/>
    <xf numFmtId="0" fontId="63" fillId="0" borderId="0"/>
    <xf numFmtId="0" fontId="33" fillId="0" borderId="0"/>
    <xf numFmtId="0" fontId="33" fillId="0" borderId="0"/>
    <xf numFmtId="0" fontId="33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62" fillId="0" borderId="0"/>
    <xf numFmtId="0" fontId="58" fillId="0" borderId="0">
      <alignment vertical="center"/>
    </xf>
    <xf numFmtId="0" fontId="63" fillId="0" borderId="0" applyFont="0" applyFill="0" applyBorder="0" applyAlignment="0" applyProtection="0"/>
    <xf numFmtId="0" fontId="58" fillId="0" borderId="0">
      <alignment vertical="center"/>
    </xf>
    <xf numFmtId="0" fontId="63" fillId="0" borderId="0" applyFont="0" applyFill="0" applyBorder="0" applyAlignment="0" applyProtection="0"/>
    <xf numFmtId="0" fontId="58" fillId="0" borderId="0">
      <alignment vertical="center"/>
    </xf>
    <xf numFmtId="0" fontId="62" fillId="0" borderId="0"/>
    <xf numFmtId="0" fontId="58" fillId="0" borderId="0">
      <alignment vertical="center"/>
    </xf>
    <xf numFmtId="0" fontId="29" fillId="0" borderId="0"/>
    <xf numFmtId="181" fontId="29" fillId="0" borderId="0" applyFont="0" applyFill="0" applyBorder="0" applyAlignment="0" applyProtection="0"/>
    <xf numFmtId="0" fontId="64" fillId="0" borderId="0"/>
    <xf numFmtId="0" fontId="33" fillId="0" borderId="0"/>
    <xf numFmtId="0" fontId="51" fillId="0" borderId="0"/>
    <xf numFmtId="0" fontId="51" fillId="0" borderId="0"/>
    <xf numFmtId="0" fontId="33" fillId="0" borderId="0"/>
    <xf numFmtId="0" fontId="33" fillId="0" borderId="0"/>
    <xf numFmtId="0" fontId="33" fillId="0" borderId="0"/>
    <xf numFmtId="0" fontId="5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 applyFont="0" applyFill="0" applyBorder="0" applyAlignment="0" applyProtection="0"/>
    <xf numFmtId="0" fontId="63" fillId="0" borderId="0"/>
    <xf numFmtId="0" fontId="63" fillId="0" borderId="0"/>
    <xf numFmtId="0" fontId="62" fillId="0" borderId="0"/>
    <xf numFmtId="0" fontId="58" fillId="0" borderId="0">
      <alignment vertical="center"/>
    </xf>
    <xf numFmtId="0" fontId="25" fillId="0" borderId="0" applyFont="0" applyFill="0" applyBorder="0" applyAlignment="0" applyProtection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2" fillId="0" borderId="0"/>
    <xf numFmtId="0" fontId="33" fillId="0" borderId="0"/>
    <xf numFmtId="0" fontId="25" fillId="0" borderId="0" applyFont="0" applyFill="0" applyBorder="0" applyAlignment="0" applyProtection="0"/>
    <xf numFmtId="0" fontId="29" fillId="0" borderId="0"/>
    <xf numFmtId="0" fontId="33" fillId="0" borderId="0"/>
    <xf numFmtId="0" fontId="51" fillId="0" borderId="0"/>
    <xf numFmtId="0" fontId="33" fillId="0" borderId="0"/>
    <xf numFmtId="0" fontId="25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58" fillId="0" borderId="0">
      <alignment vertical="center"/>
    </xf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33" fillId="0" borderId="0"/>
    <xf numFmtId="0" fontId="63" fillId="0" borderId="0" applyFont="0" applyFill="0" applyBorder="0" applyAlignment="0" applyProtection="0"/>
    <xf numFmtId="0" fontId="33" fillId="0" borderId="0"/>
    <xf numFmtId="0" fontId="33" fillId="0" borderId="0"/>
    <xf numFmtId="0" fontId="62" fillId="0" borderId="0"/>
    <xf numFmtId="181" fontId="29" fillId="0" borderId="0" applyFont="0" applyFill="0" applyBorder="0" applyAlignment="0" applyProtection="0"/>
    <xf numFmtId="0" fontId="64" fillId="0" borderId="0"/>
    <xf numFmtId="0" fontId="63" fillId="0" borderId="0"/>
    <xf numFmtId="0" fontId="33" fillId="0" borderId="0"/>
    <xf numFmtId="0" fontId="62" fillId="0" borderId="0"/>
    <xf numFmtId="0" fontId="33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33" fillId="0" borderId="0"/>
    <xf numFmtId="0" fontId="62" fillId="0" borderId="0"/>
    <xf numFmtId="0" fontId="25" fillId="0" borderId="0" applyFont="0" applyFill="0" applyBorder="0" applyAlignment="0" applyProtection="0"/>
    <xf numFmtId="0" fontId="33" fillId="0" borderId="0"/>
    <xf numFmtId="0" fontId="25" fillId="0" borderId="0"/>
    <xf numFmtId="0" fontId="25" fillId="0" borderId="0"/>
    <xf numFmtId="208" fontId="25" fillId="0" borderId="0" applyFont="0" applyFill="0" applyBorder="0" applyAlignment="0" applyProtection="0"/>
    <xf numFmtId="0" fontId="63" fillId="0" borderId="0"/>
    <xf numFmtId="0" fontId="29" fillId="0" borderId="0"/>
    <xf numFmtId="0" fontId="6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62" fillId="0" borderId="0"/>
    <xf numFmtId="0" fontId="58" fillId="0" borderId="0">
      <alignment vertical="center"/>
    </xf>
    <xf numFmtId="0" fontId="62" fillId="0" borderId="0"/>
    <xf numFmtId="0" fontId="58" fillId="0" borderId="0">
      <alignment vertical="center"/>
    </xf>
    <xf numFmtId="0" fontId="62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25" fillId="0" borderId="0"/>
    <xf numFmtId="0" fontId="62" fillId="0" borderId="0"/>
    <xf numFmtId="0" fontId="58" fillId="0" borderId="0">
      <alignment vertical="center"/>
    </xf>
    <xf numFmtId="0" fontId="25" fillId="0" borderId="0" applyFont="0" applyFill="0" applyBorder="0" applyAlignment="0" applyProtection="0"/>
    <xf numFmtId="0" fontId="62" fillId="0" borderId="0"/>
    <xf numFmtId="0" fontId="29" fillId="0" borderId="0"/>
    <xf numFmtId="0" fontId="33" fillId="0" borderId="0"/>
    <xf numFmtId="0" fontId="62" fillId="0" borderId="0"/>
    <xf numFmtId="0" fontId="33" fillId="0" borderId="0"/>
    <xf numFmtId="0" fontId="58" fillId="0" borderId="0">
      <alignment vertical="center"/>
    </xf>
    <xf numFmtId="0" fontId="29" fillId="0" borderId="0"/>
    <xf numFmtId="0" fontId="33" fillId="0" borderId="0"/>
    <xf numFmtId="0" fontId="63" fillId="0" borderId="0" applyFont="0" applyFill="0" applyBorder="0" applyAlignment="0" applyProtection="0"/>
    <xf numFmtId="0" fontId="58" fillId="0" borderId="0">
      <alignment vertical="center"/>
    </xf>
    <xf numFmtId="0" fontId="33" fillId="0" borderId="0"/>
    <xf numFmtId="0" fontId="33" fillId="0" borderId="0"/>
    <xf numFmtId="0" fontId="29" fillId="0" borderId="0"/>
    <xf numFmtId="0" fontId="33" fillId="0" borderId="0"/>
    <xf numFmtId="0" fontId="33" fillId="0" borderId="0"/>
    <xf numFmtId="0" fontId="33" fillId="0" borderId="0"/>
    <xf numFmtId="0" fontId="64" fillId="0" borderId="0"/>
    <xf numFmtId="0" fontId="33" fillId="0" borderId="0"/>
    <xf numFmtId="0" fontId="33" fillId="0" borderId="0"/>
    <xf numFmtId="0" fontId="33" fillId="0" borderId="0"/>
    <xf numFmtId="0" fontId="51" fillId="0" borderId="0"/>
    <xf numFmtId="0" fontId="63" fillId="0" borderId="0" applyFont="0" applyFill="0" applyBorder="0" applyAlignment="0" applyProtection="0"/>
    <xf numFmtId="0" fontId="33" fillId="0" borderId="0"/>
    <xf numFmtId="0" fontId="29" fillId="0" borderId="0"/>
    <xf numFmtId="0" fontId="63" fillId="0" borderId="0"/>
    <xf numFmtId="0" fontId="25" fillId="0" borderId="0"/>
    <xf numFmtId="0" fontId="25" fillId="0" borderId="0"/>
    <xf numFmtId="0" fontId="33" fillId="0" borderId="0"/>
    <xf numFmtId="0" fontId="63" fillId="0" borderId="0" applyFont="0" applyFill="0" applyBorder="0" applyAlignment="0" applyProtection="0"/>
    <xf numFmtId="0" fontId="62" fillId="0" borderId="0"/>
    <xf numFmtId="0" fontId="33" fillId="0" borderId="0"/>
    <xf numFmtId="0" fontId="33" fillId="0" borderId="0"/>
    <xf numFmtId="0" fontId="33" fillId="0" borderId="0"/>
    <xf numFmtId="0" fontId="63" fillId="0" borderId="0" applyFont="0" applyFill="0" applyBorder="0" applyAlignment="0" applyProtection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33" fillId="0" borderId="0"/>
    <xf numFmtId="181" fontId="29" fillId="0" borderId="0" applyFont="0" applyFill="0" applyBorder="0" applyAlignment="0" applyProtection="0"/>
    <xf numFmtId="0" fontId="63" fillId="0" borderId="0"/>
    <xf numFmtId="0" fontId="58" fillId="0" borderId="0">
      <alignment vertical="center"/>
    </xf>
    <xf numFmtId="181" fontId="2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33" fillId="0" borderId="0"/>
    <xf numFmtId="0" fontId="63" fillId="0" borderId="0"/>
    <xf numFmtId="0" fontId="33" fillId="0" borderId="0"/>
    <xf numFmtId="0" fontId="39" fillId="0" borderId="0" applyFont="0" applyFill="0" applyBorder="0" applyAlignment="0" applyProtection="0"/>
    <xf numFmtId="0" fontId="62" fillId="0" borderId="0"/>
    <xf numFmtId="0" fontId="58" fillId="0" borderId="0">
      <alignment vertical="center"/>
    </xf>
    <xf numFmtId="0" fontId="33" fillId="0" borderId="0"/>
    <xf numFmtId="0" fontId="63" fillId="0" borderId="0" applyFont="0" applyFill="0" applyBorder="0" applyAlignment="0" applyProtection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58" fillId="0" borderId="0">
      <alignment vertical="center"/>
    </xf>
    <xf numFmtId="0" fontId="63" fillId="0" borderId="0"/>
    <xf numFmtId="0" fontId="62" fillId="0" borderId="0"/>
    <xf numFmtId="0" fontId="63" fillId="0" borderId="0"/>
    <xf numFmtId="0" fontId="51" fillId="0" borderId="0"/>
    <xf numFmtId="0" fontId="33" fillId="0" borderId="0"/>
    <xf numFmtId="0" fontId="33" fillId="0" borderId="0"/>
    <xf numFmtId="0" fontId="58" fillId="0" borderId="0">
      <alignment vertical="center"/>
    </xf>
    <xf numFmtId="0" fontId="62" fillId="0" borderId="0"/>
    <xf numFmtId="0" fontId="33" fillId="0" borderId="0"/>
    <xf numFmtId="38" fontId="51" fillId="0" borderId="0" applyFont="0" applyFill="0" applyBorder="0" applyAlignment="0" applyProtection="0"/>
    <xf numFmtId="38" fontId="51" fillId="0" borderId="0" applyFont="0" applyFill="0" applyBorder="0" applyAlignment="0" applyProtection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51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33" fillId="0" borderId="0"/>
    <xf numFmtId="0" fontId="6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58" fillId="0" borderId="0">
      <alignment vertical="center"/>
    </xf>
    <xf numFmtId="0" fontId="29" fillId="0" borderId="0"/>
    <xf numFmtId="0" fontId="62" fillId="0" borderId="0"/>
    <xf numFmtId="0" fontId="58" fillId="0" borderId="0">
      <alignment vertical="center"/>
    </xf>
    <xf numFmtId="0" fontId="29" fillId="0" borderId="0"/>
    <xf numFmtId="0" fontId="29" fillId="0" borderId="0"/>
    <xf numFmtId="0" fontId="33" fillId="0" borderId="0"/>
    <xf numFmtId="0" fontId="29" fillId="0" borderId="0"/>
    <xf numFmtId="0" fontId="63" fillId="0" borderId="0"/>
    <xf numFmtId="0" fontId="58" fillId="0" borderId="0">
      <alignment vertical="center"/>
    </xf>
    <xf numFmtId="0" fontId="25" fillId="0" borderId="0"/>
    <xf numFmtId="0" fontId="25" fillId="0" borderId="0"/>
    <xf numFmtId="0" fontId="6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209" fontId="29" fillId="0" borderId="0" applyFont="0" applyFill="0" applyBorder="0" applyAlignment="0" applyProtection="0"/>
    <xf numFmtId="210" fontId="33" fillId="0" borderId="0" applyFont="0" applyFill="0" applyBorder="0" applyAlignment="0" applyProtection="0"/>
    <xf numFmtId="0" fontId="29" fillId="0" borderId="0"/>
    <xf numFmtId="0" fontId="33" fillId="0" borderId="0"/>
    <xf numFmtId="0" fontId="25" fillId="0" borderId="0"/>
    <xf numFmtId="0" fontId="25" fillId="0" borderId="0"/>
    <xf numFmtId="0" fontId="33" fillId="0" borderId="0"/>
    <xf numFmtId="0" fontId="62" fillId="0" borderId="0"/>
    <xf numFmtId="0" fontId="33" fillId="0" borderId="0"/>
    <xf numFmtId="0" fontId="29" fillId="0" borderId="0"/>
    <xf numFmtId="0" fontId="33" fillId="0" borderId="0"/>
    <xf numFmtId="0" fontId="62" fillId="0" borderId="0"/>
    <xf numFmtId="0" fontId="62" fillId="0" borderId="0"/>
    <xf numFmtId="0" fontId="33" fillId="0" borderId="0"/>
    <xf numFmtId="0" fontId="62" fillId="0" borderId="0"/>
    <xf numFmtId="0" fontId="6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2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3" fillId="0" borderId="0"/>
    <xf numFmtId="0" fontId="62" fillId="0" borderId="0"/>
    <xf numFmtId="0" fontId="33" fillId="0" borderId="0"/>
    <xf numFmtId="0" fontId="33" fillId="0" borderId="0"/>
    <xf numFmtId="0" fontId="62" fillId="0" borderId="0"/>
    <xf numFmtId="0" fontId="33" fillId="0" borderId="0"/>
    <xf numFmtId="0" fontId="33" fillId="0" borderId="0"/>
    <xf numFmtId="0" fontId="58" fillId="0" borderId="0">
      <alignment vertical="center"/>
    </xf>
    <xf numFmtId="0" fontId="62" fillId="0" borderId="0"/>
    <xf numFmtId="0" fontId="62" fillId="0" borderId="0"/>
    <xf numFmtId="0" fontId="62" fillId="0" borderId="0"/>
    <xf numFmtId="0" fontId="63" fillId="0" borderId="0" applyFont="0" applyFill="0" applyBorder="0" applyAlignment="0" applyProtection="0"/>
    <xf numFmtId="0" fontId="62" fillId="0" borderId="0"/>
    <xf numFmtId="0" fontId="58" fillId="0" borderId="0">
      <alignment vertical="center"/>
    </xf>
    <xf numFmtId="0" fontId="62" fillId="0" borderId="0"/>
    <xf numFmtId="0" fontId="58" fillId="0" borderId="0">
      <alignment vertical="center"/>
    </xf>
    <xf numFmtId="0" fontId="62" fillId="0" borderId="0"/>
    <xf numFmtId="0" fontId="58" fillId="0" borderId="0">
      <alignment vertical="center"/>
    </xf>
    <xf numFmtId="0" fontId="62" fillId="0" borderId="0"/>
    <xf numFmtId="0" fontId="62" fillId="0" borderId="0"/>
    <xf numFmtId="0" fontId="62" fillId="0" borderId="0"/>
    <xf numFmtId="0" fontId="29" fillId="0" borderId="0"/>
    <xf numFmtId="0" fontId="63" fillId="0" borderId="0"/>
    <xf numFmtId="181" fontId="29" fillId="0" borderId="0" applyFont="0" applyFill="0" applyBorder="0" applyAlignment="0" applyProtection="0"/>
    <xf numFmtId="0" fontId="33" fillId="0" borderId="0"/>
    <xf numFmtId="0" fontId="63" fillId="0" borderId="0" applyFont="0" applyFill="0" applyBorder="0" applyAlignment="0" applyProtection="0"/>
    <xf numFmtId="0" fontId="63" fillId="0" borderId="0"/>
    <xf numFmtId="0" fontId="63" fillId="0" borderId="0"/>
    <xf numFmtId="0" fontId="29" fillId="0" borderId="0"/>
    <xf numFmtId="0" fontId="63" fillId="0" borderId="0"/>
    <xf numFmtId="0" fontId="63" fillId="0" borderId="0"/>
    <xf numFmtId="0" fontId="25" fillId="0" borderId="0"/>
    <xf numFmtId="0" fontId="63" fillId="0" borderId="0">
      <alignment vertical="center"/>
    </xf>
    <xf numFmtId="0" fontId="33" fillId="0" borderId="0"/>
    <xf numFmtId="0" fontId="62" fillId="0" borderId="0"/>
    <xf numFmtId="0" fontId="29" fillId="0" borderId="0"/>
    <xf numFmtId="0" fontId="62" fillId="0" borderId="0"/>
    <xf numFmtId="0" fontId="62" fillId="0" borderId="0"/>
    <xf numFmtId="0" fontId="33" fillId="0" borderId="0"/>
    <xf numFmtId="0" fontId="51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 applyFont="0" applyFill="0" applyBorder="0" applyAlignment="0" applyProtection="0"/>
    <xf numFmtId="0" fontId="33" fillId="0" borderId="0"/>
    <xf numFmtId="0" fontId="33" fillId="0" borderId="0"/>
    <xf numFmtId="0" fontId="63" fillId="0" borderId="0" applyFont="0" applyFill="0" applyBorder="0" applyAlignment="0" applyProtection="0"/>
    <xf numFmtId="0" fontId="58" fillId="0" borderId="0">
      <alignment vertical="center"/>
    </xf>
    <xf numFmtId="0" fontId="33" fillId="0" borderId="0"/>
    <xf numFmtId="0" fontId="25" fillId="0" borderId="0" applyFont="0" applyFill="0" applyBorder="0" applyAlignment="0" applyProtection="0"/>
    <xf numFmtId="0" fontId="51" fillId="0" borderId="0"/>
    <xf numFmtId="0" fontId="33" fillId="0" borderId="0"/>
    <xf numFmtId="0" fontId="33" fillId="0" borderId="0"/>
    <xf numFmtId="0" fontId="63" fillId="0" borderId="0"/>
    <xf numFmtId="0" fontId="33" fillId="0" borderId="0"/>
    <xf numFmtId="0" fontId="33" fillId="0" borderId="0"/>
    <xf numFmtId="0" fontId="51" fillId="0" borderId="0"/>
    <xf numFmtId="0" fontId="64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62" fillId="0" borderId="0"/>
    <xf numFmtId="0" fontId="62" fillId="0" borderId="0"/>
    <xf numFmtId="0" fontId="29" fillId="0" borderId="0"/>
    <xf numFmtId="0" fontId="25" fillId="0" borderId="0"/>
    <xf numFmtId="0" fontId="6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33" fillId="0" borderId="0"/>
    <xf numFmtId="0" fontId="33" fillId="0" borderId="0"/>
    <xf numFmtId="0" fontId="33" fillId="0" borderId="0"/>
    <xf numFmtId="0" fontId="51" fillId="0" borderId="0"/>
    <xf numFmtId="0" fontId="51" fillId="0" borderId="0"/>
    <xf numFmtId="0" fontId="33" fillId="0" borderId="0"/>
    <xf numFmtId="0" fontId="29" fillId="0" borderId="0"/>
    <xf numFmtId="0" fontId="29" fillId="0" borderId="0"/>
    <xf numFmtId="0" fontId="63" fillId="0" borderId="0" applyFont="0" applyFill="0" applyBorder="0" applyAlignment="0" applyProtection="0"/>
    <xf numFmtId="211" fontId="25" fillId="0" borderId="0" applyFont="0" applyFill="0" applyBorder="0" applyAlignment="0" applyProtection="0"/>
    <xf numFmtId="181" fontId="29" fillId="0" borderId="0" applyFont="0" applyFill="0" applyBorder="0" applyAlignment="0" applyProtection="0"/>
    <xf numFmtId="0" fontId="63" fillId="0" borderId="0"/>
    <xf numFmtId="0" fontId="63" fillId="0" borderId="0"/>
    <xf numFmtId="0" fontId="33" fillId="0" borderId="0"/>
    <xf numFmtId="0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29" fillId="0" borderId="0"/>
    <xf numFmtId="0" fontId="29" fillId="0" borderId="0"/>
    <xf numFmtId="0" fontId="33" fillId="0" borderId="0"/>
    <xf numFmtId="0" fontId="33" fillId="0" borderId="0"/>
    <xf numFmtId="0" fontId="51" fillId="0" borderId="0"/>
    <xf numFmtId="181" fontId="29" fillId="0" borderId="0" applyFont="0" applyFill="0" applyBorder="0" applyAlignment="0" applyProtection="0"/>
    <xf numFmtId="0" fontId="29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2" fillId="0" borderId="0"/>
    <xf numFmtId="0" fontId="62" fillId="0" borderId="0"/>
    <xf numFmtId="0" fontId="62" fillId="0" borderId="0"/>
    <xf numFmtId="0" fontId="63" fillId="0" borderId="0"/>
    <xf numFmtId="0" fontId="33" fillId="0" borderId="0"/>
    <xf numFmtId="0" fontId="29" fillId="0" borderId="0"/>
    <xf numFmtId="0" fontId="33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9" fillId="0" borderId="0"/>
    <xf numFmtId="0" fontId="25" fillId="0" borderId="0" applyFont="0" applyFill="0" applyBorder="0" applyAlignment="0" applyProtection="0"/>
    <xf numFmtId="0" fontId="33" fillId="0" borderId="0"/>
    <xf numFmtId="0" fontId="33" fillId="0" borderId="0"/>
    <xf numFmtId="0" fontId="63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29" fillId="0" borderId="0"/>
    <xf numFmtId="0" fontId="29" fillId="0" borderId="0"/>
    <xf numFmtId="0" fontId="33" fillId="0" borderId="0"/>
    <xf numFmtId="181" fontId="29" fillId="0" borderId="0" applyFont="0" applyFill="0" applyBorder="0" applyAlignment="0" applyProtection="0"/>
    <xf numFmtId="181" fontId="29" fillId="0" borderId="0" applyFont="0" applyFill="0" applyBorder="0" applyAlignment="0" applyProtection="0"/>
    <xf numFmtId="181" fontId="29" fillId="0" borderId="0" applyFont="0" applyFill="0" applyBorder="0" applyAlignment="0" applyProtection="0"/>
    <xf numFmtId="0" fontId="33" fillId="0" borderId="0"/>
    <xf numFmtId="0" fontId="29" fillId="0" borderId="0"/>
    <xf numFmtId="0" fontId="29" fillId="0" borderId="0"/>
    <xf numFmtId="0" fontId="29" fillId="0" borderId="0"/>
    <xf numFmtId="0" fontId="33" fillId="0" borderId="0"/>
    <xf numFmtId="0" fontId="62" fillId="0" borderId="0"/>
    <xf numFmtId="0" fontId="58" fillId="0" borderId="0">
      <alignment vertical="center"/>
    </xf>
    <xf numFmtId="0" fontId="62" fillId="0" borderId="0"/>
    <xf numFmtId="0" fontId="58" fillId="0" borderId="0">
      <alignment vertical="center"/>
    </xf>
    <xf numFmtId="0" fontId="62" fillId="0" borderId="0"/>
    <xf numFmtId="0" fontId="58" fillId="0" borderId="0">
      <alignment vertical="center"/>
    </xf>
    <xf numFmtId="0" fontId="25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3" fillId="0" borderId="0"/>
    <xf numFmtId="0" fontId="29" fillId="0" borderId="0"/>
    <xf numFmtId="0" fontId="33" fillId="0" borderId="0"/>
    <xf numFmtId="0" fontId="29" fillId="0" borderId="0"/>
    <xf numFmtId="0" fontId="25" fillId="0" borderId="0" applyFont="0" applyFill="0" applyBorder="0" applyAlignment="0" applyProtection="0"/>
    <xf numFmtId="0" fontId="33" fillId="0" borderId="0"/>
    <xf numFmtId="0" fontId="63" fillId="0" borderId="0"/>
    <xf numFmtId="0" fontId="29" fillId="0" borderId="0"/>
    <xf numFmtId="0" fontId="55" fillId="0" borderId="0" applyFont="0" applyFill="0" applyBorder="0" applyAlignment="0" applyProtection="0"/>
    <xf numFmtId="0" fontId="33" fillId="0" borderId="0"/>
    <xf numFmtId="0" fontId="33" fillId="0" borderId="0"/>
    <xf numFmtId="0" fontId="25" fillId="0" borderId="0" applyFont="0" applyFill="0" applyBorder="0" applyAlignment="0" applyProtection="0"/>
    <xf numFmtId="0" fontId="63" fillId="0" borderId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51" fillId="0" borderId="0"/>
    <xf numFmtId="0" fontId="64" fillId="0" borderId="0"/>
    <xf numFmtId="0" fontId="51" fillId="0" borderId="0"/>
    <xf numFmtId="0" fontId="33" fillId="0" borderId="0"/>
    <xf numFmtId="0" fontId="33" fillId="0" borderId="0"/>
    <xf numFmtId="0" fontId="33" fillId="0" borderId="0"/>
    <xf numFmtId="0" fontId="51" fillId="0" borderId="0"/>
    <xf numFmtId="0" fontId="51" fillId="0" borderId="0"/>
    <xf numFmtId="0" fontId="33" fillId="0" borderId="0"/>
    <xf numFmtId="0" fontId="51" fillId="0" borderId="0"/>
    <xf numFmtId="0" fontId="33" fillId="0" borderId="0"/>
    <xf numFmtId="0" fontId="51" fillId="0" borderId="0"/>
    <xf numFmtId="0" fontId="33" fillId="0" borderId="0"/>
    <xf numFmtId="0" fontId="51" fillId="0" borderId="0"/>
    <xf numFmtId="0" fontId="62" fillId="0" borderId="0"/>
    <xf numFmtId="0" fontId="33" fillId="0" borderId="0"/>
    <xf numFmtId="0" fontId="51" fillId="0" borderId="0"/>
    <xf numFmtId="0" fontId="64" fillId="0" borderId="0"/>
    <xf numFmtId="0" fontId="33" fillId="0" borderId="0"/>
    <xf numFmtId="0" fontId="33" fillId="0" borderId="0"/>
    <xf numFmtId="0" fontId="5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25" fillId="0" borderId="0"/>
    <xf numFmtId="0" fontId="33" fillId="0" borderId="0"/>
    <xf numFmtId="0" fontId="62" fillId="0" borderId="0"/>
    <xf numFmtId="0" fontId="25" fillId="0" borderId="0"/>
    <xf numFmtId="0" fontId="29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2" fillId="0" borderId="0"/>
    <xf numFmtId="0" fontId="65" fillId="0" borderId="0"/>
    <xf numFmtId="0" fontId="29" fillId="0" borderId="0"/>
    <xf numFmtId="0" fontId="29" fillId="0" borderId="0"/>
    <xf numFmtId="0" fontId="33" fillId="0" borderId="0"/>
    <xf numFmtId="0" fontId="33" fillId="0" borderId="0"/>
    <xf numFmtId="0" fontId="29" fillId="0" borderId="0"/>
    <xf numFmtId="0" fontId="25" fillId="0" borderId="0" applyFont="0" applyFill="0" applyBorder="0" applyAlignment="0" applyProtection="0"/>
    <xf numFmtId="0" fontId="33" fillId="0" borderId="0"/>
    <xf numFmtId="0" fontId="33" fillId="0" borderId="0"/>
    <xf numFmtId="0" fontId="62" fillId="0" borderId="0"/>
    <xf numFmtId="0" fontId="58" fillId="0" borderId="0">
      <alignment vertical="center"/>
    </xf>
    <xf numFmtId="0" fontId="62" fillId="0" borderId="0"/>
    <xf numFmtId="0" fontId="58" fillId="0" borderId="0">
      <alignment vertical="center"/>
    </xf>
    <xf numFmtId="0" fontId="33" fillId="0" borderId="0"/>
    <xf numFmtId="0" fontId="25" fillId="0" borderId="0"/>
    <xf numFmtId="0" fontId="25" fillId="0" borderId="0"/>
    <xf numFmtId="0" fontId="63" fillId="0" borderId="0"/>
    <xf numFmtId="0" fontId="33" fillId="0" borderId="0"/>
    <xf numFmtId="0" fontId="63" fillId="0" borderId="0"/>
    <xf numFmtId="0" fontId="33" fillId="0" borderId="0"/>
    <xf numFmtId="0" fontId="33" fillId="0" borderId="0"/>
    <xf numFmtId="0" fontId="33" fillId="0" borderId="0"/>
    <xf numFmtId="0" fontId="63" fillId="0" borderId="0" applyFont="0" applyFill="0" applyBorder="0" applyAlignment="0" applyProtection="0"/>
    <xf numFmtId="181" fontId="29" fillId="0" borderId="0" applyFont="0" applyFill="0" applyBorder="0" applyAlignment="0" applyProtection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9" fillId="0" borderId="0"/>
    <xf numFmtId="0" fontId="33" fillId="0" borderId="0"/>
    <xf numFmtId="0" fontId="63" fillId="0" borderId="0"/>
    <xf numFmtId="0" fontId="33" fillId="0" borderId="0"/>
    <xf numFmtId="0" fontId="29" fillId="0" borderId="0"/>
    <xf numFmtId="0" fontId="29" fillId="0" borderId="0"/>
    <xf numFmtId="0" fontId="6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2" fillId="0" borderId="0"/>
    <xf numFmtId="0" fontId="62" fillId="0" borderId="0"/>
    <xf numFmtId="0" fontId="33" fillId="0" borderId="0"/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25" fillId="0" borderId="0" applyFont="0" applyFill="0" applyBorder="0" applyAlignment="0" applyProtection="0"/>
    <xf numFmtId="0" fontId="33" fillId="0" borderId="0"/>
    <xf numFmtId="0" fontId="63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3" fillId="0" borderId="0"/>
    <xf numFmtId="0" fontId="33" fillId="0" borderId="0"/>
    <xf numFmtId="0" fontId="62" fillId="0" borderId="0"/>
    <xf numFmtId="0" fontId="29" fillId="0" borderId="0"/>
    <xf numFmtId="0" fontId="33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33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3" fillId="0" borderId="0"/>
    <xf numFmtId="0" fontId="63" fillId="0" borderId="0"/>
    <xf numFmtId="0" fontId="33" fillId="0" borderId="0"/>
    <xf numFmtId="9" fontId="33" fillId="13" borderId="0"/>
    <xf numFmtId="41" fontId="66" fillId="0" borderId="54" applyBorder="0">
      <alignment horizontal="center" vertical="center"/>
    </xf>
    <xf numFmtId="0" fontId="67" fillId="0" borderId="0">
      <alignment horizontal="centerContinuous"/>
    </xf>
    <xf numFmtId="212" fontId="68" fillId="0" borderId="0">
      <protection locked="0"/>
    </xf>
    <xf numFmtId="212" fontId="68" fillId="0" borderId="0">
      <protection locked="0"/>
    </xf>
    <xf numFmtId="212" fontId="68" fillId="0" borderId="0">
      <protection locked="0"/>
    </xf>
    <xf numFmtId="212" fontId="68" fillId="0" borderId="0">
      <protection locked="0"/>
    </xf>
    <xf numFmtId="212" fontId="68" fillId="0" borderId="0">
      <protection locked="0"/>
    </xf>
    <xf numFmtId="212" fontId="68" fillId="0" borderId="0">
      <protection locked="0"/>
    </xf>
    <xf numFmtId="212" fontId="68" fillId="0" borderId="0">
      <protection locked="0"/>
    </xf>
    <xf numFmtId="212" fontId="68" fillId="0" borderId="0">
      <protection locked="0"/>
    </xf>
    <xf numFmtId="0" fontId="68" fillId="0" borderId="0">
      <protection locked="0"/>
    </xf>
    <xf numFmtId="0" fontId="69" fillId="0" borderId="0">
      <protection locked="0"/>
    </xf>
    <xf numFmtId="0" fontId="68" fillId="0" borderId="0">
      <protection locked="0"/>
    </xf>
    <xf numFmtId="0" fontId="69" fillId="0" borderId="0">
      <protection locked="0"/>
    </xf>
    <xf numFmtId="0" fontId="68" fillId="0" borderId="0">
      <protection locked="0"/>
    </xf>
    <xf numFmtId="0" fontId="69" fillId="0" borderId="0">
      <protection locked="0"/>
    </xf>
    <xf numFmtId="0" fontId="68" fillId="0" borderId="0">
      <protection locked="0"/>
    </xf>
    <xf numFmtId="0" fontId="69" fillId="0" borderId="0">
      <protection locked="0"/>
    </xf>
    <xf numFmtId="0" fontId="68" fillId="0" borderId="0">
      <protection locked="0"/>
    </xf>
    <xf numFmtId="0" fontId="69" fillId="0" borderId="0">
      <protection locked="0"/>
    </xf>
    <xf numFmtId="0" fontId="68" fillId="0" borderId="0">
      <protection locked="0"/>
    </xf>
    <xf numFmtId="0" fontId="69" fillId="0" borderId="0">
      <protection locked="0"/>
    </xf>
    <xf numFmtId="0" fontId="68" fillId="0" borderId="0">
      <protection locked="0"/>
    </xf>
    <xf numFmtId="0" fontId="69" fillId="0" borderId="0">
      <protection locked="0"/>
    </xf>
    <xf numFmtId="0" fontId="68" fillId="0" borderId="0">
      <protection locked="0"/>
    </xf>
    <xf numFmtId="0" fontId="69" fillId="0" borderId="0">
      <protection locked="0"/>
    </xf>
    <xf numFmtId="0" fontId="33" fillId="0" borderId="0"/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213" fontId="68" fillId="0" borderId="0">
      <protection locked="0"/>
    </xf>
    <xf numFmtId="181" fontId="70" fillId="0" borderId="0" applyFont="0" applyFill="0" applyBorder="0" applyAlignment="0" applyProtection="0"/>
    <xf numFmtId="0" fontId="58" fillId="0" borderId="0">
      <alignment vertical="center"/>
    </xf>
    <xf numFmtId="0" fontId="58" fillId="0" borderId="0">
      <alignment vertical="center"/>
    </xf>
    <xf numFmtId="181" fontId="71" fillId="0" borderId="1">
      <alignment vertical="center"/>
    </xf>
    <xf numFmtId="181" fontId="71" fillId="0" borderId="1">
      <alignment vertical="center"/>
    </xf>
    <xf numFmtId="0" fontId="48" fillId="0" borderId="0">
      <alignment horizontal="center" vertical="center"/>
    </xf>
    <xf numFmtId="0" fontId="39" fillId="0" borderId="0"/>
    <xf numFmtId="0" fontId="48" fillId="0" borderId="0">
      <alignment horizontal="center" vertical="center"/>
    </xf>
    <xf numFmtId="0" fontId="39" fillId="0" borderId="0"/>
    <xf numFmtId="0" fontId="58" fillId="0" borderId="0">
      <alignment vertical="center"/>
    </xf>
    <xf numFmtId="0" fontId="39" fillId="0" borderId="0"/>
    <xf numFmtId="0" fontId="72" fillId="14" borderId="55" applyNumberFormat="0" applyFill="0" applyBorder="0">
      <alignment horizontal="center" vertical="center"/>
    </xf>
    <xf numFmtId="41" fontId="29" fillId="0" borderId="0">
      <alignment horizontal="center" vertical="center"/>
    </xf>
    <xf numFmtId="214" fontId="29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6" fontId="29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4" fontId="29" fillId="0" borderId="0">
      <alignment horizontal="center" vertical="center"/>
    </xf>
    <xf numFmtId="214" fontId="29" fillId="0" borderId="0">
      <alignment horizontal="center" vertical="center"/>
    </xf>
    <xf numFmtId="216" fontId="29" fillId="0" borderId="0">
      <alignment horizontal="center" vertical="center"/>
    </xf>
    <xf numFmtId="216" fontId="29" fillId="0" borderId="0">
      <alignment horizontal="center" vertical="center"/>
    </xf>
    <xf numFmtId="216" fontId="29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6" fontId="29" fillId="0" borderId="0">
      <alignment horizontal="center" vertical="center"/>
    </xf>
    <xf numFmtId="216" fontId="29" fillId="0" borderId="0">
      <alignment horizontal="center" vertical="center"/>
    </xf>
    <xf numFmtId="216" fontId="29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6" fontId="29" fillId="0" borderId="0">
      <alignment horizontal="center" vertical="center"/>
    </xf>
    <xf numFmtId="217" fontId="73" fillId="0" borderId="0">
      <alignment horizontal="center" vertical="center"/>
    </xf>
    <xf numFmtId="217" fontId="74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5" fontId="25" fillId="0" borderId="0">
      <alignment horizontal="center" vertical="center"/>
    </xf>
    <xf numFmtId="216" fontId="75" fillId="0" borderId="0">
      <alignment horizontal="center" vertical="center"/>
    </xf>
    <xf numFmtId="0" fontId="39" fillId="0" borderId="0"/>
    <xf numFmtId="0" fontId="39" fillId="0" borderId="0"/>
    <xf numFmtId="0" fontId="48" fillId="0" borderId="0">
      <alignment horizontal="center" vertical="center"/>
    </xf>
    <xf numFmtId="3" fontId="76" fillId="0" borderId="47">
      <alignment horizontal="right" vertical="center"/>
    </xf>
    <xf numFmtId="3" fontId="76" fillId="0" borderId="47">
      <alignment horizontal="right" vertical="center"/>
    </xf>
    <xf numFmtId="0" fontId="39" fillId="0" borderId="0"/>
    <xf numFmtId="0" fontId="39" fillId="0" borderId="0"/>
    <xf numFmtId="0" fontId="72" fillId="14" borderId="55" applyNumberFormat="0" applyFill="0" applyBorder="0">
      <alignment horizontal="center" vertical="center"/>
    </xf>
    <xf numFmtId="0" fontId="77" fillId="0" borderId="0">
      <alignment horizontal="center" vertical="center"/>
    </xf>
    <xf numFmtId="0" fontId="39" fillId="0" borderId="0"/>
    <xf numFmtId="0" fontId="39" fillId="0" borderId="0"/>
    <xf numFmtId="3" fontId="76" fillId="0" borderId="47">
      <alignment horizontal="right" vertical="center"/>
    </xf>
    <xf numFmtId="0" fontId="78" fillId="0" borderId="0"/>
    <xf numFmtId="218" fontId="79" fillId="0" borderId="0">
      <alignment vertical="center"/>
    </xf>
    <xf numFmtId="0" fontId="25" fillId="0" borderId="0"/>
    <xf numFmtId="4" fontId="80" fillId="0" borderId="56">
      <alignment vertical="center"/>
    </xf>
    <xf numFmtId="0" fontId="33" fillId="0" borderId="0" applyNumberFormat="0" applyFill="0" applyBorder="0" applyAlignment="0" applyProtection="0"/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9" fontId="81" fillId="0" borderId="0" applyFont="0" applyFill="0" applyBorder="0" applyAlignment="0" applyProtection="0"/>
    <xf numFmtId="181" fontId="82" fillId="0" borderId="0" applyFont="0" applyFill="0" applyBorder="0" applyAlignment="0" applyProtection="0"/>
    <xf numFmtId="2" fontId="76" fillId="0" borderId="47">
      <alignment horizontal="right" vertical="center"/>
    </xf>
    <xf numFmtId="0" fontId="29" fillId="0" borderId="0"/>
    <xf numFmtId="0" fontId="29" fillId="0" borderId="57">
      <alignment horizontal="center"/>
    </xf>
    <xf numFmtId="0" fontId="58" fillId="0" borderId="0">
      <alignment vertical="center"/>
    </xf>
    <xf numFmtId="2" fontId="76" fillId="0" borderId="47">
      <alignment horizontal="right"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218" fontId="79" fillId="0" borderId="0">
      <alignment vertical="center"/>
    </xf>
    <xf numFmtId="0" fontId="68" fillId="0" borderId="0">
      <protection locked="0"/>
    </xf>
    <xf numFmtId="0" fontId="68" fillId="0" borderId="0">
      <protection locked="0"/>
    </xf>
    <xf numFmtId="220" fontId="63" fillId="0" borderId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9" fontId="29" fillId="0" borderId="0">
      <protection locked="0"/>
    </xf>
    <xf numFmtId="0" fontId="83" fillId="25" borderId="0" applyNumberFormat="0" applyBorder="0" applyAlignment="0" applyProtection="0">
      <alignment vertical="center"/>
    </xf>
    <xf numFmtId="0" fontId="83" fillId="22" borderId="0" applyNumberFormat="0" applyBorder="0" applyAlignment="0" applyProtection="0">
      <alignment vertical="center"/>
    </xf>
    <xf numFmtId="0" fontId="83" fillId="23" borderId="0" applyNumberFormat="0" applyBorder="0" applyAlignment="0" applyProtection="0">
      <alignment vertical="center"/>
    </xf>
    <xf numFmtId="0" fontId="83" fillId="26" borderId="0" applyNumberFormat="0" applyBorder="0" applyAlignment="0" applyProtection="0">
      <alignment vertical="center"/>
    </xf>
    <xf numFmtId="0" fontId="83" fillId="27" borderId="0" applyNumberFormat="0" applyBorder="0" applyAlignment="0" applyProtection="0">
      <alignment vertical="center"/>
    </xf>
    <xf numFmtId="0" fontId="83" fillId="28" borderId="0" applyNumberFormat="0" applyBorder="0" applyAlignment="0" applyProtection="0">
      <alignment vertical="center"/>
    </xf>
    <xf numFmtId="0" fontId="29" fillId="0" borderId="0"/>
    <xf numFmtId="0" fontId="84" fillId="0" borderId="0"/>
    <xf numFmtId="0" fontId="29" fillId="0" borderId="0"/>
    <xf numFmtId="0" fontId="85" fillId="0" borderId="58">
      <alignment horizontal="center" vertical="center"/>
    </xf>
    <xf numFmtId="0" fontId="84" fillId="0" borderId="0"/>
    <xf numFmtId="221" fontId="86" fillId="0" borderId="0" applyFont="0" applyFill="0" applyBorder="0" applyAlignment="0" applyProtection="0"/>
    <xf numFmtId="222" fontId="86" fillId="0" borderId="0" applyFont="0" applyFill="0" applyBorder="0" applyAlignment="0" applyProtection="0"/>
    <xf numFmtId="223" fontId="72" fillId="0" borderId="1">
      <alignment horizontal="center" vertical="center"/>
    </xf>
    <xf numFmtId="224" fontId="33" fillId="0" borderId="0" applyFont="0" applyFill="0" applyBorder="0" applyAlignment="0" applyProtection="0"/>
    <xf numFmtId="225" fontId="62" fillId="0" borderId="0" applyFont="0" applyFill="0" applyBorder="0" applyAlignment="0" applyProtection="0"/>
    <xf numFmtId="0" fontId="83" fillId="29" borderId="0" applyNumberFormat="0" applyBorder="0" applyAlignment="0" applyProtection="0">
      <alignment vertical="center"/>
    </xf>
    <xf numFmtId="0" fontId="83" fillId="30" borderId="0" applyNumberFormat="0" applyBorder="0" applyAlignment="0" applyProtection="0">
      <alignment vertical="center"/>
    </xf>
    <xf numFmtId="0" fontId="83" fillId="31" borderId="0" applyNumberFormat="0" applyBorder="0" applyAlignment="0" applyProtection="0">
      <alignment vertical="center"/>
    </xf>
    <xf numFmtId="0" fontId="83" fillId="26" borderId="0" applyNumberFormat="0" applyBorder="0" applyAlignment="0" applyProtection="0">
      <alignment vertical="center"/>
    </xf>
    <xf numFmtId="0" fontId="83" fillId="27" borderId="0" applyNumberFormat="0" applyBorder="0" applyAlignment="0" applyProtection="0">
      <alignment vertical="center"/>
    </xf>
    <xf numFmtId="0" fontId="83" fillId="32" borderId="0" applyNumberFormat="0" applyBorder="0" applyAlignment="0" applyProtection="0">
      <alignment vertical="center"/>
    </xf>
    <xf numFmtId="226" fontId="39" fillId="33" borderId="59">
      <alignment horizontal="center" vertical="center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0" fontId="25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0" fontId="87" fillId="0" borderId="0" applyFont="0" applyFill="0" applyBorder="0" applyAlignment="0" applyProtection="0"/>
    <xf numFmtId="185" fontId="88" fillId="0" borderId="0" applyFont="0" applyFill="0" applyBorder="0" applyAlignment="0" applyProtection="0"/>
    <xf numFmtId="0" fontId="81" fillId="0" borderId="0" applyFont="0" applyFill="0" applyBorder="0" applyAlignment="0" applyProtection="0"/>
    <xf numFmtId="185" fontId="88" fillId="0" borderId="0" applyFont="0" applyFill="0" applyBorder="0" applyAlignment="0" applyProtection="0"/>
    <xf numFmtId="42" fontId="87" fillId="0" borderId="0" applyFont="0" applyFill="0" applyBorder="0" applyAlignment="0" applyProtection="0"/>
    <xf numFmtId="0" fontId="88" fillId="0" borderId="0" applyFont="0" applyFill="0" applyBorder="0" applyAlignment="0" applyProtection="0"/>
    <xf numFmtId="185" fontId="81" fillId="0" borderId="0" applyFont="0" applyFill="0" applyBorder="0" applyAlignment="0" applyProtection="0"/>
    <xf numFmtId="0" fontId="88" fillId="0" borderId="0" applyFont="0" applyFill="0" applyBorder="0" applyAlignment="0" applyProtection="0"/>
    <xf numFmtId="185" fontId="81" fillId="0" borderId="0" applyFont="0" applyFill="0" applyBorder="0" applyAlignment="0" applyProtection="0"/>
    <xf numFmtId="0" fontId="88" fillId="0" borderId="0" applyFont="0" applyFill="0" applyBorder="0" applyAlignment="0" applyProtection="0"/>
    <xf numFmtId="185" fontId="88" fillId="0" borderId="0" applyFont="0" applyFill="0" applyBorder="0" applyAlignment="0" applyProtection="0"/>
    <xf numFmtId="37" fontId="81" fillId="0" borderId="0" applyFont="0" applyFill="0" applyBorder="0" applyAlignment="0" applyProtection="0"/>
    <xf numFmtId="177" fontId="33" fillId="0" borderId="0" applyFont="0" applyFill="0" applyBorder="0" applyAlignment="0" applyProtection="0"/>
    <xf numFmtId="0" fontId="25" fillId="0" borderId="0">
      <protection locked="0"/>
    </xf>
    <xf numFmtId="0" fontId="81" fillId="0" borderId="0" applyFont="0" applyFill="0" applyBorder="0" applyAlignment="0" applyProtection="0"/>
    <xf numFmtId="227" fontId="88" fillId="0" borderId="0" applyFont="0" applyFill="0" applyBorder="0" applyAlignment="0" applyProtection="0"/>
    <xf numFmtId="0" fontId="89" fillId="0" borderId="0" applyFont="0" applyFill="0" applyBorder="0" applyAlignment="0" applyProtection="0"/>
    <xf numFmtId="227" fontId="88" fillId="0" borderId="0" applyFont="0" applyFill="0" applyBorder="0" applyAlignment="0" applyProtection="0"/>
    <xf numFmtId="44" fontId="87" fillId="0" borderId="0" applyFont="0" applyFill="0" applyBorder="0" applyAlignment="0" applyProtection="0"/>
    <xf numFmtId="0" fontId="88" fillId="0" borderId="0" applyFont="0" applyFill="0" applyBorder="0" applyAlignment="0" applyProtection="0"/>
    <xf numFmtId="227" fontId="81" fillId="0" borderId="0" applyFont="0" applyFill="0" applyBorder="0" applyAlignment="0" applyProtection="0"/>
    <xf numFmtId="0" fontId="88" fillId="0" borderId="0" applyFont="0" applyFill="0" applyBorder="0" applyAlignment="0" applyProtection="0"/>
    <xf numFmtId="227" fontId="81" fillId="0" borderId="0" applyFont="0" applyFill="0" applyBorder="0" applyAlignment="0" applyProtection="0"/>
    <xf numFmtId="0" fontId="88" fillId="0" borderId="0" applyFont="0" applyFill="0" applyBorder="0" applyAlignment="0" applyProtection="0"/>
    <xf numFmtId="227" fontId="88" fillId="0" borderId="0" applyFont="0" applyFill="0" applyBorder="0" applyAlignment="0" applyProtection="0"/>
    <xf numFmtId="37" fontId="81" fillId="0" borderId="0" applyFont="0" applyFill="0" applyBorder="0" applyAlignment="0" applyProtection="0"/>
    <xf numFmtId="228" fontId="33" fillId="0" borderId="0" applyFont="0" applyFill="0" applyBorder="0" applyAlignment="0" applyProtection="0"/>
    <xf numFmtId="229" fontId="86" fillId="0" borderId="0" applyFont="0" applyFill="0" applyBorder="0" applyAlignment="0" applyProtection="0"/>
    <xf numFmtId="230" fontId="86" fillId="0" borderId="0" applyFont="0" applyFill="0" applyBorder="0" applyAlignment="0" applyProtection="0"/>
    <xf numFmtId="231" fontId="68" fillId="0" borderId="0">
      <protection locked="0"/>
    </xf>
    <xf numFmtId="232" fontId="81" fillId="0" borderId="0">
      <protection locked="0"/>
    </xf>
    <xf numFmtId="0" fontId="51" fillId="0" borderId="0"/>
    <xf numFmtId="0" fontId="90" fillId="0" borderId="0">
      <alignment horizontal="center" wrapText="1"/>
      <protection locked="0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0" fontId="87" fillId="0" borderId="0" applyFont="0" applyFill="0" applyBorder="0" applyAlignment="0" applyProtection="0"/>
    <xf numFmtId="181" fontId="88" fillId="0" borderId="0" applyFont="0" applyFill="0" applyBorder="0" applyAlignment="0" applyProtection="0"/>
    <xf numFmtId="0" fontId="89" fillId="0" borderId="0" applyFont="0" applyFill="0" applyBorder="0" applyAlignment="0" applyProtection="0"/>
    <xf numFmtId="181" fontId="88" fillId="0" borderId="0" applyFont="0" applyFill="0" applyBorder="0" applyAlignment="0" applyProtection="0"/>
    <xf numFmtId="41" fontId="87" fillId="0" borderId="0" applyFont="0" applyFill="0" applyBorder="0" applyAlignment="0" applyProtection="0"/>
    <xf numFmtId="181" fontId="88" fillId="0" borderId="0" applyFont="0" applyFill="0" applyBorder="0" applyAlignment="0" applyProtection="0"/>
    <xf numFmtId="0" fontId="87" fillId="0" borderId="0" applyFont="0" applyFill="0" applyBorder="0" applyAlignment="0" applyProtection="0"/>
    <xf numFmtId="0" fontId="88" fillId="0" borderId="0" applyFont="0" applyFill="0" applyBorder="0" applyAlignment="0" applyProtection="0"/>
    <xf numFmtId="181" fontId="81" fillId="0" borderId="0" applyFont="0" applyFill="0" applyBorder="0" applyAlignment="0" applyProtection="0"/>
    <xf numFmtId="0" fontId="88" fillId="0" borderId="0" applyFont="0" applyFill="0" applyBorder="0" applyAlignment="0" applyProtection="0"/>
    <xf numFmtId="181" fontId="81" fillId="0" borderId="0" applyFont="0" applyFill="0" applyBorder="0" applyAlignment="0" applyProtection="0"/>
    <xf numFmtId="0" fontId="91" fillId="0" borderId="0" applyFont="0" applyFill="0" applyBorder="0" applyAlignment="0" applyProtection="0"/>
    <xf numFmtId="181" fontId="88" fillId="0" borderId="0" applyFont="0" applyFill="0" applyBorder="0" applyAlignment="0" applyProtection="0"/>
    <xf numFmtId="37" fontId="81" fillId="0" borderId="0" applyFont="0" applyFill="0" applyBorder="0" applyAlignment="0" applyProtection="0"/>
    <xf numFmtId="0" fontId="88" fillId="0" borderId="0" applyFont="0" applyFill="0" applyBorder="0" applyAlignment="0" applyProtection="0"/>
    <xf numFmtId="0" fontId="81" fillId="0" borderId="0" applyFont="0" applyFill="0" applyBorder="0" applyAlignment="0" applyProtection="0"/>
    <xf numFmtId="186" fontId="88" fillId="0" borderId="0" applyFont="0" applyFill="0" applyBorder="0" applyAlignment="0" applyProtection="0"/>
    <xf numFmtId="0" fontId="89" fillId="0" borderId="0" applyFont="0" applyFill="0" applyBorder="0" applyAlignment="0" applyProtection="0"/>
    <xf numFmtId="186" fontId="88" fillId="0" borderId="0" applyFont="0" applyFill="0" applyBorder="0" applyAlignment="0" applyProtection="0"/>
    <xf numFmtId="43" fontId="87" fillId="0" borderId="0" applyFont="0" applyFill="0" applyBorder="0" applyAlignment="0" applyProtection="0"/>
    <xf numFmtId="0" fontId="88" fillId="0" borderId="0" applyFont="0" applyFill="0" applyBorder="0" applyAlignment="0" applyProtection="0"/>
    <xf numFmtId="186" fontId="81" fillId="0" borderId="0" applyFont="0" applyFill="0" applyBorder="0" applyAlignment="0" applyProtection="0"/>
    <xf numFmtId="0" fontId="88" fillId="0" borderId="0" applyFont="0" applyFill="0" applyBorder="0" applyAlignment="0" applyProtection="0"/>
    <xf numFmtId="186" fontId="81" fillId="0" borderId="0" applyFont="0" applyFill="0" applyBorder="0" applyAlignment="0" applyProtection="0"/>
    <xf numFmtId="0" fontId="91" fillId="0" borderId="0" applyFont="0" applyFill="0" applyBorder="0" applyAlignment="0" applyProtection="0"/>
    <xf numFmtId="186" fontId="88" fillId="0" borderId="0" applyFont="0" applyFill="0" applyBorder="0" applyAlignment="0" applyProtection="0"/>
    <xf numFmtId="37" fontId="81" fillId="0" borderId="0" applyFont="0" applyFill="0" applyBorder="0" applyAlignment="0" applyProtection="0"/>
    <xf numFmtId="0" fontId="88" fillId="0" borderId="0" applyFont="0" applyFill="0" applyBorder="0" applyAlignment="0" applyProtection="0"/>
    <xf numFmtId="4" fontId="68" fillId="0" borderId="0">
      <protection locked="0"/>
    </xf>
    <xf numFmtId="233" fontId="68" fillId="0" borderId="0">
      <protection locked="0"/>
    </xf>
    <xf numFmtId="4" fontId="68" fillId="0" borderId="0">
      <protection locked="0"/>
    </xf>
    <xf numFmtId="234" fontId="81" fillId="0" borderId="0">
      <protection locked="0"/>
    </xf>
    <xf numFmtId="0" fontId="25" fillId="0" borderId="0" applyFont="0" applyFill="0" applyBorder="0" applyAlignment="0" applyProtection="0"/>
    <xf numFmtId="0" fontId="92" fillId="0" borderId="0"/>
    <xf numFmtId="0" fontId="33" fillId="0" borderId="0"/>
    <xf numFmtId="0" fontId="33" fillId="0" borderId="0"/>
    <xf numFmtId="0" fontId="93" fillId="0" borderId="0" applyNumberFormat="0" applyFill="0" applyBorder="0" applyAlignment="0" applyProtection="0"/>
    <xf numFmtId="0" fontId="33" fillId="9" borderId="0" applyBorder="0" applyAlignment="0" applyProtection="0"/>
    <xf numFmtId="0" fontId="94" fillId="16" borderId="0" applyNumberFormat="0" applyBorder="0" applyAlignment="0" applyProtection="0">
      <alignment vertical="center"/>
    </xf>
    <xf numFmtId="235" fontId="58" fillId="0" borderId="0" applyFont="0" applyFill="0" applyBorder="0" applyAlignment="0" applyProtection="0">
      <alignment horizontal="right"/>
    </xf>
    <xf numFmtId="0" fontId="95" fillId="0" borderId="0"/>
    <xf numFmtId="0" fontId="96" fillId="0" borderId="0"/>
    <xf numFmtId="49" fontId="97" fillId="34" borderId="0" applyBorder="0">
      <alignment horizontal="right"/>
    </xf>
    <xf numFmtId="0" fontId="92" fillId="0" borderId="0"/>
    <xf numFmtId="0" fontId="92" fillId="0" borderId="0"/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219" fontId="58" fillId="0" borderId="0">
      <protection locked="0"/>
    </xf>
    <xf numFmtId="0" fontId="81" fillId="0" borderId="0"/>
    <xf numFmtId="0" fontId="88" fillId="0" borderId="0"/>
    <xf numFmtId="0" fontId="98" fillId="0" borderId="0"/>
    <xf numFmtId="0" fontId="99" fillId="0" borderId="0"/>
    <xf numFmtId="0" fontId="87" fillId="0" borderId="0"/>
    <xf numFmtId="0" fontId="88" fillId="0" borderId="0"/>
    <xf numFmtId="0" fontId="87" fillId="0" borderId="0"/>
    <xf numFmtId="0" fontId="88" fillId="0" borderId="0"/>
    <xf numFmtId="0" fontId="81" fillId="0" borderId="0"/>
    <xf numFmtId="37" fontId="88" fillId="0" borderId="0" applyFill="0"/>
    <xf numFmtId="0" fontId="100" fillId="0" borderId="0"/>
    <xf numFmtId="0" fontId="88" fillId="0" borderId="0"/>
    <xf numFmtId="0" fontId="101" fillId="0" borderId="0"/>
    <xf numFmtId="0" fontId="102" fillId="0" borderId="0"/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81" fillId="0" borderId="0"/>
    <xf numFmtId="0" fontId="88" fillId="0" borderId="0"/>
    <xf numFmtId="0" fontId="58" fillId="0" borderId="0">
      <alignment vertical="center"/>
    </xf>
    <xf numFmtId="0" fontId="58" fillId="0" borderId="0">
      <alignment vertical="center"/>
    </xf>
    <xf numFmtId="0" fontId="101" fillId="0" borderId="0"/>
    <xf numFmtId="0" fontId="102" fillId="0" borderId="0"/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101" fillId="0" borderId="0"/>
    <xf numFmtId="0" fontId="102" fillId="0" borderId="0"/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58" fillId="0" borderId="0">
      <alignment vertical="center"/>
    </xf>
    <xf numFmtId="0" fontId="100" fillId="0" borderId="0"/>
    <xf numFmtId="0" fontId="88" fillId="0" borderId="0"/>
    <xf numFmtId="49" fontId="81" fillId="0" borderId="0" applyBorder="0"/>
    <xf numFmtId="0" fontId="103" fillId="0" borderId="0"/>
    <xf numFmtId="0" fontId="84" fillId="0" borderId="0"/>
    <xf numFmtId="0" fontId="88" fillId="0" borderId="0"/>
    <xf numFmtId="0" fontId="81" fillId="0" borderId="0"/>
    <xf numFmtId="0" fontId="88" fillId="0" borderId="0"/>
    <xf numFmtId="0" fontId="81" fillId="0" borderId="0"/>
    <xf numFmtId="0" fontId="88" fillId="0" borderId="0"/>
    <xf numFmtId="0" fontId="81" fillId="0" borderId="0"/>
    <xf numFmtId="0" fontId="88" fillId="0" borderId="0"/>
    <xf numFmtId="0" fontId="81" fillId="0" borderId="0"/>
    <xf numFmtId="0" fontId="88" fillId="0" borderId="0"/>
    <xf numFmtId="0" fontId="81" fillId="0" borderId="0"/>
    <xf numFmtId="0" fontId="88" fillId="0" borderId="0"/>
    <xf numFmtId="0" fontId="81" fillId="0" borderId="0"/>
    <xf numFmtId="0" fontId="88" fillId="0" borderId="0"/>
    <xf numFmtId="0" fontId="81" fillId="0" borderId="0"/>
    <xf numFmtId="0" fontId="88" fillId="0" borderId="0"/>
    <xf numFmtId="0" fontId="81" fillId="0" borderId="0"/>
    <xf numFmtId="0" fontId="88" fillId="0" borderId="0"/>
    <xf numFmtId="0" fontId="87" fillId="0" borderId="0"/>
    <xf numFmtId="0" fontId="88" fillId="0" borderId="0"/>
    <xf numFmtId="0" fontId="81" fillId="0" borderId="0"/>
    <xf numFmtId="0" fontId="88" fillId="0" borderId="0"/>
    <xf numFmtId="0" fontId="81" fillId="0" borderId="0"/>
    <xf numFmtId="0" fontId="88" fillId="0" borderId="0"/>
    <xf numFmtId="0" fontId="81" fillId="0" borderId="0"/>
    <xf numFmtId="0" fontId="88" fillId="0" borderId="0"/>
    <xf numFmtId="0" fontId="81" fillId="0" borderId="0"/>
    <xf numFmtId="0" fontId="88" fillId="0" borderId="0"/>
    <xf numFmtId="0" fontId="87" fillId="0" borderId="0"/>
    <xf numFmtId="0" fontId="104" fillId="0" borderId="0"/>
    <xf numFmtId="0" fontId="87" fillId="0" borderId="0"/>
    <xf numFmtId="0" fontId="104" fillId="0" borderId="0"/>
    <xf numFmtId="0" fontId="33" fillId="0" borderId="0"/>
    <xf numFmtId="0" fontId="91" fillId="0" borderId="0"/>
    <xf numFmtId="0" fontId="98" fillId="0" borderId="0"/>
    <xf numFmtId="188" fontId="29" fillId="0" borderId="0" applyFill="0" applyBorder="0" applyAlignment="0"/>
    <xf numFmtId="217" fontId="105" fillId="0" borderId="0" applyFill="0" applyBorder="0" applyAlignment="0"/>
    <xf numFmtId="236" fontId="58" fillId="0" borderId="0" applyFill="0" applyBorder="0" applyAlignment="0"/>
    <xf numFmtId="237" fontId="58" fillId="0" borderId="0" applyFill="0" applyBorder="0" applyAlignment="0"/>
    <xf numFmtId="238" fontId="58" fillId="0" borderId="0" applyFill="0" applyBorder="0" applyAlignment="0"/>
    <xf numFmtId="239" fontId="58" fillId="0" borderId="0" applyFill="0" applyBorder="0" applyAlignment="0"/>
    <xf numFmtId="188" fontId="29" fillId="0" borderId="0" applyFill="0" applyBorder="0" applyAlignment="0"/>
    <xf numFmtId="0" fontId="106" fillId="35" borderId="60" applyNumberFormat="0" applyAlignment="0" applyProtection="0">
      <alignment vertical="center"/>
    </xf>
    <xf numFmtId="0" fontId="32" fillId="0" borderId="0"/>
    <xf numFmtId="0" fontId="107" fillId="36" borderId="61" applyNumberFormat="0" applyAlignment="0" applyProtection="0">
      <alignment vertical="center"/>
    </xf>
    <xf numFmtId="0" fontId="108" fillId="0" borderId="0" applyNumberFormat="0" applyFill="0" applyBorder="0" applyAlignment="0" applyProtection="0">
      <alignment vertical="top"/>
      <protection locked="0"/>
    </xf>
    <xf numFmtId="0" fontId="68" fillId="0" borderId="62">
      <protection locked="0"/>
    </xf>
    <xf numFmtId="0" fontId="68" fillId="0" borderId="62">
      <protection locked="0"/>
    </xf>
    <xf numFmtId="3" fontId="109" fillId="0" borderId="0">
      <alignment horizontal="center"/>
    </xf>
    <xf numFmtId="0" fontId="97" fillId="37" borderId="1">
      <alignment horizontal="center"/>
    </xf>
    <xf numFmtId="0" fontId="110" fillId="38" borderId="63" applyNumberFormat="0" applyBorder="0" applyAlignment="0">
      <alignment horizontal="left" wrapText="1"/>
    </xf>
    <xf numFmtId="181" fontId="82" fillId="0" borderId="0" applyFont="0" applyFill="0" applyBorder="0" applyAlignment="0" applyProtection="0"/>
    <xf numFmtId="0" fontId="111" fillId="0" borderId="0">
      <protection locked="0"/>
    </xf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0" fontId="112" fillId="0" borderId="0"/>
    <xf numFmtId="38" fontId="33" fillId="0" borderId="0" applyFont="0" applyFill="0" applyBorder="0" applyAlignment="0" applyProtection="0"/>
    <xf numFmtId="238" fontId="58" fillId="0" borderId="0" applyFont="0" applyFill="0" applyBorder="0" applyAlignment="0" applyProtection="0"/>
    <xf numFmtId="38" fontId="51" fillId="0" borderId="0" applyFont="0" applyFill="0" applyBorder="0" applyAlignment="0" applyProtection="0"/>
    <xf numFmtId="240" fontId="33" fillId="0" borderId="0" applyFont="0" applyFill="0" applyBorder="0" applyAlignment="0" applyProtection="0"/>
    <xf numFmtId="241" fontId="33" fillId="0" borderId="53" applyFill="0" applyBorder="0">
      <alignment horizontal="center"/>
    </xf>
    <xf numFmtId="242" fontId="33" fillId="0" borderId="52" applyFill="0" applyBorder="0">
      <alignment horizontal="center"/>
    </xf>
    <xf numFmtId="241" fontId="33" fillId="0" borderId="53" applyFill="0" applyBorder="0">
      <alignment horizontal="center"/>
    </xf>
    <xf numFmtId="243" fontId="64" fillId="0" borderId="0"/>
    <xf numFmtId="243" fontId="64" fillId="0" borderId="0"/>
    <xf numFmtId="0" fontId="25" fillId="0" borderId="0"/>
    <xf numFmtId="43" fontId="33" fillId="0" borderId="0" applyFont="0" applyFill="0" applyBorder="0" applyAlignment="0" applyProtection="0"/>
    <xf numFmtId="3" fontId="33" fillId="0" borderId="0" applyFont="0" applyFill="0" applyBorder="0" applyAlignment="0" applyProtection="0"/>
    <xf numFmtId="0" fontId="58" fillId="0" borderId="0">
      <alignment vertical="center"/>
    </xf>
    <xf numFmtId="0" fontId="96" fillId="34" borderId="0"/>
    <xf numFmtId="0" fontId="113" fillId="34" borderId="0" applyNumberFormat="0" applyFill="0" applyBorder="0"/>
    <xf numFmtId="0" fontId="114" fillId="34" borderId="0" applyNumberFormat="0" applyFill="0" applyBorder="0"/>
    <xf numFmtId="0" fontId="115" fillId="34" borderId="0" applyNumberFormat="0" applyFill="0" applyBorder="0"/>
    <xf numFmtId="0" fontId="116" fillId="0" borderId="0" applyNumberFormat="0" applyAlignment="0">
      <alignment horizontal="left"/>
    </xf>
    <xf numFmtId="0" fontId="117" fillId="37" borderId="64" applyFont="0" applyBorder="0">
      <alignment horizontal="centerContinuous" vertical="center"/>
    </xf>
    <xf numFmtId="0" fontId="25" fillId="0" borderId="0" applyFont="0" applyFill="0" applyBorder="0" applyAlignment="0" applyProtection="0"/>
    <xf numFmtId="244" fontId="33" fillId="0" borderId="0" applyFont="0" applyFill="0" applyBorder="0" applyAlignment="0" applyProtection="0"/>
    <xf numFmtId="245" fontId="63" fillId="0" borderId="0" applyFont="0" applyFill="0" applyBorder="0" applyAlignment="0" applyProtection="0"/>
    <xf numFmtId="0" fontId="63" fillId="0" borderId="0" applyFont="0" applyFill="0" applyBorder="0" applyAlignment="0" applyProtection="0"/>
    <xf numFmtId="0" fontId="58" fillId="0" borderId="0">
      <alignment vertical="center"/>
    </xf>
    <xf numFmtId="0" fontId="33" fillId="0" borderId="0" applyFont="0" applyFill="0" applyBorder="0" applyAlignment="0" applyProtection="0"/>
    <xf numFmtId="0" fontId="111" fillId="0" borderId="0">
      <protection locked="0"/>
    </xf>
    <xf numFmtId="0" fontId="58" fillId="0" borderId="0">
      <alignment vertical="center"/>
    </xf>
    <xf numFmtId="246" fontId="33" fillId="0" borderId="0" applyFont="0" applyFill="0" applyBorder="0" applyAlignment="0" applyProtection="0"/>
    <xf numFmtId="188" fontId="29" fillId="0" borderId="0" applyFont="0" applyFill="0" applyBorder="0" applyAlignment="0" applyProtection="0"/>
    <xf numFmtId="0" fontId="33" fillId="0" borderId="0">
      <protection locked="0"/>
    </xf>
    <xf numFmtId="247" fontId="118" fillId="0" borderId="1" applyFill="0" applyBorder="0" applyAlignment="0"/>
    <xf numFmtId="248" fontId="79" fillId="0" borderId="0" applyFont="0" applyFill="0" applyBorder="0" applyAlignment="0" applyProtection="0"/>
    <xf numFmtId="196" fontId="25" fillId="0" borderId="0"/>
    <xf numFmtId="0" fontId="39" fillId="0" borderId="0"/>
    <xf numFmtId="0" fontId="25" fillId="0" borderId="0"/>
    <xf numFmtId="249" fontId="29" fillId="0" borderId="0" applyFont="0" applyFill="0" applyBorder="0" applyAlignment="0" applyProtection="0"/>
    <xf numFmtId="0" fontId="33" fillId="0" borderId="0"/>
    <xf numFmtId="250" fontId="29" fillId="0" borderId="0">
      <protection locked="0"/>
    </xf>
    <xf numFmtId="14" fontId="65" fillId="0" borderId="0" applyFill="0" applyBorder="0" applyAlignment="0"/>
    <xf numFmtId="250" fontId="29" fillId="0" borderId="0">
      <protection locked="0"/>
    </xf>
    <xf numFmtId="37" fontId="55" fillId="0" borderId="1">
      <alignment horizontal="center" vertical="distributed"/>
    </xf>
    <xf numFmtId="192" fontId="33" fillId="0" borderId="65">
      <alignment vertical="center"/>
    </xf>
    <xf numFmtId="0" fontId="119" fillId="0" borderId="0"/>
    <xf numFmtId="38" fontId="51" fillId="0" borderId="0" applyFont="0" applyFill="0" applyBorder="0" applyAlignment="0" applyProtection="0"/>
    <xf numFmtId="40" fontId="51" fillId="0" borderId="0" applyFont="0" applyFill="0" applyBorder="0" applyAlignment="0" applyProtection="0"/>
    <xf numFmtId="17" fontId="62" fillId="0" borderId="0" applyNumberFormat="0" applyFont="0" applyFill="0" applyBorder="0" applyAlignment="0" applyProtection="0">
      <alignment horizontal="right"/>
    </xf>
    <xf numFmtId="0" fontId="33" fillId="39" borderId="66" applyBorder="0"/>
    <xf numFmtId="251" fontId="33" fillId="39" borderId="67" applyBorder="0">
      <alignment horizontal="center"/>
    </xf>
    <xf numFmtId="252" fontId="25" fillId="0" borderId="0"/>
    <xf numFmtId="253" fontId="39" fillId="0" borderId="0"/>
    <xf numFmtId="0" fontId="25" fillId="0" borderId="0"/>
    <xf numFmtId="254" fontId="50" fillId="0" borderId="0" applyFont="0" applyBorder="0" applyAlignment="0">
      <alignment vertical="center"/>
    </xf>
    <xf numFmtId="255" fontId="81" fillId="0" borderId="0">
      <protection locked="0"/>
    </xf>
    <xf numFmtId="256" fontId="68" fillId="0" borderId="0">
      <protection locked="0"/>
    </xf>
    <xf numFmtId="256" fontId="68" fillId="0" borderId="0">
      <protection locked="0"/>
    </xf>
    <xf numFmtId="256" fontId="68" fillId="0" borderId="0">
      <protection locked="0"/>
    </xf>
    <xf numFmtId="256" fontId="68" fillId="0" borderId="0">
      <protection locked="0"/>
    </xf>
    <xf numFmtId="256" fontId="68" fillId="0" borderId="0">
      <protection locked="0"/>
    </xf>
    <xf numFmtId="256" fontId="68" fillId="0" borderId="0">
      <protection locked="0"/>
    </xf>
    <xf numFmtId="256" fontId="68" fillId="0" borderId="0">
      <protection locked="0"/>
    </xf>
    <xf numFmtId="256" fontId="68" fillId="0" borderId="0">
      <protection locked="0"/>
    </xf>
    <xf numFmtId="256" fontId="68" fillId="0" borderId="0">
      <protection locked="0"/>
    </xf>
    <xf numFmtId="257" fontId="81" fillId="0" borderId="0">
      <protection locked="0"/>
    </xf>
    <xf numFmtId="258" fontId="68" fillId="0" borderId="0">
      <protection locked="0"/>
    </xf>
    <xf numFmtId="258" fontId="68" fillId="0" borderId="0">
      <protection locked="0"/>
    </xf>
    <xf numFmtId="258" fontId="68" fillId="0" borderId="0">
      <protection locked="0"/>
    </xf>
    <xf numFmtId="258" fontId="68" fillId="0" borderId="0">
      <protection locked="0"/>
    </xf>
    <xf numFmtId="258" fontId="68" fillId="0" borderId="0">
      <protection locked="0"/>
    </xf>
    <xf numFmtId="258" fontId="68" fillId="0" borderId="0">
      <protection locked="0"/>
    </xf>
    <xf numFmtId="258" fontId="68" fillId="0" borderId="0">
      <protection locked="0"/>
    </xf>
    <xf numFmtId="258" fontId="68" fillId="0" borderId="0">
      <protection locked="0"/>
    </xf>
    <xf numFmtId="258" fontId="68" fillId="0" borderId="0">
      <protection locked="0"/>
    </xf>
    <xf numFmtId="238" fontId="58" fillId="0" borderId="0" applyFill="0" applyBorder="0" applyAlignment="0"/>
    <xf numFmtId="188" fontId="29" fillId="0" borderId="0" applyFill="0" applyBorder="0" applyAlignment="0"/>
    <xf numFmtId="238" fontId="58" fillId="0" borderId="0" applyFill="0" applyBorder="0" applyAlignment="0"/>
    <xf numFmtId="239" fontId="58" fillId="0" borderId="0" applyFill="0" applyBorder="0" applyAlignment="0"/>
    <xf numFmtId="188" fontId="29" fillId="0" borderId="0" applyFill="0" applyBorder="0" applyAlignment="0"/>
    <xf numFmtId="0" fontId="120" fillId="0" borderId="0" applyNumberFormat="0" applyAlignment="0">
      <alignment horizontal="left"/>
    </xf>
    <xf numFmtId="259" fontId="25" fillId="0" borderId="0" applyFont="0" applyFill="0" applyBorder="0" applyAlignment="0" applyProtection="0"/>
    <xf numFmtId="0" fontId="121" fillId="0" borderId="0" applyNumberFormat="0" applyFill="0" applyBorder="0" applyAlignment="0" applyProtection="0">
      <alignment vertical="center"/>
    </xf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6" fillId="0" borderId="0" applyNumberFormat="0" applyFont="0" applyFill="0" applyBorder="0" applyAlignment="0" applyProtection="0"/>
    <xf numFmtId="0" fontId="34" fillId="34" borderId="0"/>
    <xf numFmtId="260" fontId="29" fillId="0" borderId="0">
      <protection locked="0"/>
    </xf>
    <xf numFmtId="0" fontId="122" fillId="0" borderId="0" applyNumberFormat="0" applyFill="0" applyBorder="0" applyAlignment="0" applyProtection="0">
      <alignment vertical="top"/>
      <protection locked="0"/>
    </xf>
    <xf numFmtId="0" fontId="29" fillId="0" borderId="0"/>
    <xf numFmtId="2" fontId="123" fillId="0" borderId="0">
      <alignment horizontal="left"/>
    </xf>
    <xf numFmtId="181" fontId="29" fillId="0" borderId="0" applyFont="0" applyFill="0" applyBorder="0" applyAlignment="0" applyProtection="0"/>
    <xf numFmtId="0" fontId="124" fillId="17" borderId="0" applyNumberFormat="0" applyBorder="0" applyAlignment="0" applyProtection="0">
      <alignment vertical="center"/>
    </xf>
    <xf numFmtId="38" fontId="34" fillId="34" borderId="0" applyNumberFormat="0" applyBorder="0" applyAlignment="0" applyProtection="0"/>
    <xf numFmtId="38" fontId="34" fillId="9" borderId="0" applyNumberFormat="0" applyBorder="0" applyAlignment="0" applyProtection="0"/>
    <xf numFmtId="0" fontId="125" fillId="0" borderId="0">
      <alignment horizontal="left"/>
    </xf>
    <xf numFmtId="3" fontId="55" fillId="0" borderId="2">
      <alignment horizontal="right" vertical="center"/>
    </xf>
    <xf numFmtId="4" fontId="55" fillId="0" borderId="2">
      <alignment horizontal="right" vertical="center"/>
    </xf>
    <xf numFmtId="0" fontId="126" fillId="0" borderId="0" applyAlignment="0">
      <alignment horizontal="right"/>
    </xf>
    <xf numFmtId="0" fontId="127" fillId="0" borderId="0"/>
    <xf numFmtId="0" fontId="128" fillId="0" borderId="0"/>
    <xf numFmtId="0" fontId="35" fillId="0" borderId="0">
      <alignment horizontal="left"/>
    </xf>
    <xf numFmtId="0" fontId="129" fillId="40" borderId="54" applyBorder="0" applyAlignment="0"/>
    <xf numFmtId="0" fontId="1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31" fillId="34" borderId="0" applyNumberFormat="0" applyFill="0" applyBorder="0"/>
    <xf numFmtId="0" fontId="132" fillId="0" borderId="0" applyNumberFormat="0" applyFill="0" applyBorder="0" applyAlignment="0" applyProtection="0">
      <alignment vertical="center"/>
    </xf>
    <xf numFmtId="261" fontId="29" fillId="0" borderId="0">
      <protection locked="0"/>
    </xf>
    <xf numFmtId="261" fontId="29" fillId="0" borderId="0">
      <protection locked="0"/>
    </xf>
    <xf numFmtId="12" fontId="33" fillId="9" borderId="68" applyNumberFormat="0" applyBorder="0" applyAlignment="0" applyProtection="0">
      <alignment horizontal="center"/>
    </xf>
    <xf numFmtId="0" fontId="133" fillId="0" borderId="37">
      <alignment horizontal="center"/>
    </xf>
    <xf numFmtId="0" fontId="133" fillId="0" borderId="0">
      <alignment horizontal="center"/>
    </xf>
    <xf numFmtId="0" fontId="134" fillId="0" borderId="0" applyNumberFormat="0" applyFill="0" applyBorder="0" applyAlignment="0" applyProtection="0"/>
    <xf numFmtId="0" fontId="135" fillId="0" borderId="69" applyNumberFormat="0" applyFill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62" fillId="0" borderId="0"/>
    <xf numFmtId="0" fontId="29" fillId="0" borderId="0" applyFont="0" applyFill="0" applyBorder="0" applyAlignment="0" applyProtection="0"/>
    <xf numFmtId="0" fontId="33" fillId="41" borderId="70" applyBorder="0">
      <protection locked="0"/>
    </xf>
    <xf numFmtId="10" fontId="34" fillId="39" borderId="1" applyNumberFormat="0" applyBorder="0" applyAlignment="0" applyProtection="0"/>
    <xf numFmtId="10" fontId="34" fillId="9" borderId="1" applyNumberFormat="0" applyBorder="0" applyAlignment="0" applyProtection="0"/>
    <xf numFmtId="251" fontId="33" fillId="41" borderId="71" applyBorder="0">
      <alignment horizontal="center"/>
      <protection locked="0"/>
    </xf>
    <xf numFmtId="12" fontId="33" fillId="41" borderId="71" applyBorder="0">
      <alignment horizontal="center"/>
      <protection locked="0"/>
    </xf>
    <xf numFmtId="0" fontId="127" fillId="41" borderId="72">
      <alignment horizontal="center" vertical="center"/>
      <protection locked="0"/>
    </xf>
    <xf numFmtId="0" fontId="136" fillId="20" borderId="60" applyNumberFormat="0" applyAlignment="0" applyProtection="0">
      <alignment vertical="center"/>
    </xf>
    <xf numFmtId="262" fontId="34" fillId="39" borderId="0" applyBorder="0">
      <protection locked="0"/>
    </xf>
    <xf numFmtId="15" fontId="34" fillId="39" borderId="0" applyBorder="0">
      <protection locked="0"/>
    </xf>
    <xf numFmtId="49" fontId="34" fillId="39" borderId="0" applyBorder="0">
      <protection locked="0"/>
    </xf>
    <xf numFmtId="49" fontId="34" fillId="39" borderId="73" applyNumberFormat="0" applyBorder="0"/>
    <xf numFmtId="0" fontId="58" fillId="0" borderId="0">
      <alignment vertical="center"/>
    </xf>
    <xf numFmtId="0" fontId="96" fillId="39" borderId="71" applyBorder="0">
      <alignment horizontal="left"/>
    </xf>
    <xf numFmtId="0" fontId="96" fillId="41" borderId="0">
      <alignment horizontal="left"/>
    </xf>
    <xf numFmtId="181" fontId="56" fillId="0" borderId="0" applyFont="0" applyFill="0" applyBorder="0" applyAlignment="0" applyProtection="0"/>
    <xf numFmtId="0" fontId="55" fillId="0" borderId="1">
      <alignment vertical="center"/>
    </xf>
    <xf numFmtId="0" fontId="25" fillId="0" borderId="37">
      <protection locked="0"/>
    </xf>
    <xf numFmtId="0" fontId="29" fillId="0" borderId="0" applyFont="0" applyFill="0" applyBorder="0" applyAlignment="0" applyProtection="0"/>
    <xf numFmtId="238" fontId="58" fillId="0" borderId="0" applyFill="0" applyBorder="0" applyAlignment="0"/>
    <xf numFmtId="188" fontId="29" fillId="0" borderId="0" applyFill="0" applyBorder="0" applyAlignment="0"/>
    <xf numFmtId="238" fontId="58" fillId="0" borderId="0" applyFill="0" applyBorder="0" applyAlignment="0"/>
    <xf numFmtId="239" fontId="58" fillId="0" borderId="0" applyFill="0" applyBorder="0" applyAlignment="0"/>
    <xf numFmtId="188" fontId="29" fillId="0" borderId="0" applyFill="0" applyBorder="0" applyAlignment="0"/>
    <xf numFmtId="0" fontId="137" fillId="0" borderId="74" applyNumberFormat="0" applyFill="0" applyAlignment="0" applyProtection="0">
      <alignment vertical="center"/>
    </xf>
    <xf numFmtId="0" fontId="138" fillId="0" borderId="1" applyFill="0" applyBorder="0" applyProtection="0">
      <alignment vertical="center"/>
    </xf>
    <xf numFmtId="0" fontId="55" fillId="0" borderId="1">
      <alignment horizontal="right" vertical="center"/>
    </xf>
    <xf numFmtId="0" fontId="139" fillId="0" borderId="75">
      <alignment horizontal="left"/>
    </xf>
    <xf numFmtId="0" fontId="55" fillId="0" borderId="1">
      <alignment horizontal="right" vertical="center"/>
    </xf>
    <xf numFmtId="0" fontId="55" fillId="0" borderId="1">
      <alignment horizontal="right" vertical="center"/>
    </xf>
    <xf numFmtId="0" fontId="55" fillId="0" borderId="1">
      <alignment vertical="center"/>
    </xf>
    <xf numFmtId="0" fontId="55" fillId="0" borderId="1">
      <alignment vertical="center"/>
    </xf>
    <xf numFmtId="263" fontId="140" fillId="0" borderId="0">
      <alignment horizontal="left"/>
    </xf>
    <xf numFmtId="0" fontId="141" fillId="0" borderId="0"/>
    <xf numFmtId="0" fontId="142" fillId="0" borderId="0"/>
    <xf numFmtId="0" fontId="141" fillId="0" borderId="0"/>
    <xf numFmtId="0" fontId="142" fillId="0" borderId="0"/>
    <xf numFmtId="0" fontId="143" fillId="0" borderId="0"/>
    <xf numFmtId="38" fontId="51" fillId="0" borderId="0" applyFont="0" applyFill="0" applyBorder="0" applyAlignment="0" applyProtection="0"/>
    <xf numFmtId="40" fontId="51" fillId="0" borderId="0" applyFont="0" applyFill="0" applyBorder="0" applyAlignment="0" applyProtection="0"/>
    <xf numFmtId="0" fontId="37" fillId="0" borderId="37"/>
    <xf numFmtId="0" fontId="37" fillId="0" borderId="37"/>
    <xf numFmtId="264" fontId="51" fillId="0" borderId="0" applyFont="0" applyFill="0" applyBorder="0" applyAlignment="0" applyProtection="0"/>
    <xf numFmtId="265" fontId="51" fillId="0" borderId="0" applyFont="0" applyFill="0" applyBorder="0" applyAlignment="0" applyProtection="0"/>
    <xf numFmtId="181" fontId="82" fillId="0" borderId="0" applyFont="0" applyFill="0" applyBorder="0" applyAlignment="0" applyProtection="0"/>
    <xf numFmtId="0" fontId="144" fillId="0" borderId="76" applyBorder="0">
      <alignment horizontal="left" vertical="center"/>
    </xf>
    <xf numFmtId="0" fontId="145" fillId="42" borderId="0" applyNumberFormat="0" applyBorder="0" applyAlignment="0" applyProtection="0">
      <alignment vertical="center"/>
    </xf>
    <xf numFmtId="0" fontId="146" fillId="0" borderId="0">
      <alignment horizontal="left"/>
    </xf>
    <xf numFmtId="266" fontId="147" fillId="0" borderId="0">
      <alignment horizontal="right" vertical="center"/>
    </xf>
    <xf numFmtId="0" fontId="29" fillId="0" borderId="0">
      <alignment horizontal="center" vertical="center"/>
    </xf>
    <xf numFmtId="267" fontId="29" fillId="0" borderId="0">
      <alignment horizontal="right" vertical="center"/>
    </xf>
    <xf numFmtId="0" fontId="56" fillId="0" borderId="75" applyNumberFormat="0" applyFont="0" applyBorder="0" applyProtection="0">
      <alignment horizontal="center" vertical="center"/>
    </xf>
    <xf numFmtId="0" fontId="33" fillId="0" borderId="0" applyNumberFormat="0" applyFill="0" applyBorder="0" applyAlignment="0" applyProtection="0"/>
    <xf numFmtId="0" fontId="141" fillId="0" borderId="0"/>
    <xf numFmtId="0" fontId="142" fillId="0" borderId="0"/>
    <xf numFmtId="0" fontId="142" fillId="0" borderId="0"/>
    <xf numFmtId="268" fontId="48" fillId="0" borderId="0"/>
    <xf numFmtId="269" fontId="25" fillId="0" borderId="0"/>
    <xf numFmtId="0" fontId="142" fillId="0" borderId="0"/>
    <xf numFmtId="0" fontId="142" fillId="0" borderId="0"/>
    <xf numFmtId="0" fontId="142" fillId="0" borderId="0"/>
    <xf numFmtId="0" fontId="142" fillId="0" borderId="0"/>
    <xf numFmtId="0" fontId="142" fillId="0" borderId="0"/>
    <xf numFmtId="0" fontId="142" fillId="0" borderId="0"/>
    <xf numFmtId="0" fontId="142" fillId="0" borderId="0"/>
    <xf numFmtId="0" fontId="29" fillId="0" borderId="0"/>
    <xf numFmtId="0" fontId="31" fillId="43" borderId="70" applyNumberFormat="0" applyFont="0" applyAlignment="0" applyProtection="0">
      <alignment vertical="center"/>
    </xf>
    <xf numFmtId="0" fontId="64" fillId="0" borderId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41" fontId="33" fillId="0" borderId="0" applyFont="0" applyFill="0" applyBorder="0" applyAlignment="0" applyProtection="0"/>
    <xf numFmtId="4" fontId="62" fillId="0" borderId="0" applyFont="0" applyFill="0" applyBorder="0" applyAlignment="0" applyProtection="0"/>
    <xf numFmtId="0" fontId="33" fillId="0" borderId="0"/>
    <xf numFmtId="186" fontId="79" fillId="0" borderId="0">
      <alignment vertical="center"/>
    </xf>
    <xf numFmtId="0" fontId="64" fillId="0" borderId="0"/>
    <xf numFmtId="0" fontId="58" fillId="0" borderId="0">
      <alignment vertical="center"/>
    </xf>
    <xf numFmtId="0" fontId="148" fillId="35" borderId="77" applyNumberFormat="0" applyAlignment="0" applyProtection="0">
      <alignment vertical="center"/>
    </xf>
    <xf numFmtId="270" fontId="127" fillId="39" borderId="72">
      <alignment horizontal="center"/>
    </xf>
    <xf numFmtId="0" fontId="149" fillId="35" borderId="77" applyNumberFormat="0" applyAlignment="0" applyProtection="0">
      <alignment vertical="center"/>
    </xf>
    <xf numFmtId="0" fontId="34" fillId="44" borderId="0" applyFill="0" applyBorder="0" applyProtection="0">
      <alignment horizontal="center"/>
    </xf>
    <xf numFmtId="0" fontId="33" fillId="34" borderId="71" applyBorder="0">
      <alignment horizontal="center"/>
      <protection locked="0"/>
    </xf>
    <xf numFmtId="14" fontId="90" fillId="0" borderId="0">
      <alignment horizontal="center" wrapText="1"/>
      <protection locked="0"/>
    </xf>
    <xf numFmtId="0" fontId="111" fillId="0" borderId="0">
      <protection locked="0"/>
    </xf>
    <xf numFmtId="191" fontId="33" fillId="0" borderId="0" applyFont="0" applyFill="0" applyBorder="0" applyAlignment="0" applyProtection="0"/>
    <xf numFmtId="237" fontId="58" fillId="0" borderId="0" applyFont="0" applyFill="0" applyBorder="0" applyAlignment="0" applyProtection="0"/>
    <xf numFmtId="271" fontId="58" fillId="0" borderId="0" applyFont="0" applyFill="0" applyBorder="0" applyAlignment="0" applyProtection="0"/>
    <xf numFmtId="0" fontId="33" fillId="0" borderId="0">
      <protection locked="0"/>
    </xf>
    <xf numFmtId="272" fontId="29" fillId="0" borderId="0">
      <protection locked="0"/>
    </xf>
    <xf numFmtId="238" fontId="58" fillId="0" borderId="0" applyFill="0" applyBorder="0" applyAlignment="0"/>
    <xf numFmtId="188" fontId="29" fillId="0" borderId="0" applyFill="0" applyBorder="0" applyAlignment="0"/>
    <xf numFmtId="238" fontId="58" fillId="0" borderId="0" applyFill="0" applyBorder="0" applyAlignment="0"/>
    <xf numFmtId="239" fontId="58" fillId="0" borderId="0" applyFill="0" applyBorder="0" applyAlignment="0"/>
    <xf numFmtId="188" fontId="29" fillId="0" borderId="0" applyFill="0" applyBorder="0" applyAlignment="0"/>
    <xf numFmtId="3" fontId="150" fillId="0" borderId="0" applyFill="0" applyBorder="0" applyProtection="0">
      <alignment horizontal="right"/>
    </xf>
    <xf numFmtId="0" fontId="151" fillId="34" borderId="0" applyNumberFormat="0">
      <alignment vertical="center"/>
    </xf>
    <xf numFmtId="273" fontId="62" fillId="0" borderId="0">
      <alignment horizontal="right"/>
    </xf>
    <xf numFmtId="0" fontId="140" fillId="34" borderId="0"/>
    <xf numFmtId="0" fontId="51" fillId="0" borderId="0" applyNumberFormat="0" applyFont="0" applyFill="0" applyBorder="0" applyAlignment="0" applyProtection="0">
      <alignment horizontal="left"/>
    </xf>
    <xf numFmtId="0" fontId="29" fillId="0" borderId="0" applyFont="0" applyFill="0" applyBorder="0" applyAlignment="0" applyProtection="0"/>
    <xf numFmtId="0" fontId="64" fillId="0" borderId="0"/>
    <xf numFmtId="0" fontId="152" fillId="34" borderId="0"/>
    <xf numFmtId="0" fontId="153" fillId="45" borderId="0" applyNumberFormat="0" applyFont="0" applyBorder="0" applyAlignment="0">
      <alignment horizontal="center"/>
    </xf>
    <xf numFmtId="0" fontId="58" fillId="0" borderId="0">
      <alignment vertical="center"/>
    </xf>
    <xf numFmtId="0" fontId="154" fillId="0" borderId="1" applyProtection="0">
      <alignment vertical="center"/>
    </xf>
    <xf numFmtId="270" fontId="33" fillId="0" borderId="0"/>
    <xf numFmtId="30" fontId="155" fillId="0" borderId="0" applyNumberFormat="0" applyFill="0" applyBorder="0" applyAlignment="0" applyProtection="0">
      <alignment horizontal="left"/>
    </xf>
    <xf numFmtId="49" fontId="156" fillId="34" borderId="0" applyBorder="0">
      <alignment horizontal="centerContinuous"/>
    </xf>
    <xf numFmtId="0" fontId="29" fillId="0" borderId="0"/>
    <xf numFmtId="0" fontId="58" fillId="0" borderId="0">
      <alignment vertical="center"/>
    </xf>
    <xf numFmtId="0" fontId="39" fillId="0" borderId="0" applyFont="0" applyFill="0" applyBorder="0" applyAlignment="0" applyProtection="0"/>
    <xf numFmtId="274" fontId="79" fillId="0" borderId="0">
      <alignment vertical="center"/>
    </xf>
    <xf numFmtId="0" fontId="153" fillId="1" borderId="35" applyNumberFormat="0" applyFont="0" applyAlignment="0">
      <alignment horizontal="center"/>
    </xf>
    <xf numFmtId="0" fontId="157" fillId="0" borderId="0" applyAlignment="0">
      <alignment horizontal="left"/>
    </xf>
    <xf numFmtId="0" fontId="58" fillId="0" borderId="0">
      <alignment vertical="center"/>
    </xf>
    <xf numFmtId="0" fontId="158" fillId="0" borderId="0" applyNumberFormat="0" applyFill="0" applyBorder="0" applyAlignment="0">
      <alignment horizontal="center"/>
    </xf>
    <xf numFmtId="274" fontId="79" fillId="0" borderId="0">
      <alignment vertical="distributed"/>
    </xf>
    <xf numFmtId="181" fontId="56" fillId="0" borderId="0" applyFont="0" applyFill="0" applyBorder="0" applyAlignment="0" applyProtection="0"/>
    <xf numFmtId="0" fontId="51" fillId="0" borderId="0"/>
    <xf numFmtId="275" fontId="50" fillId="0" borderId="0" applyFont="0" applyBorder="0">
      <alignment vertical="center"/>
    </xf>
    <xf numFmtId="0" fontId="159" fillId="0" borderId="0">
      <alignment horizontal="center" vertical="center"/>
    </xf>
    <xf numFmtId="0" fontId="160" fillId="0" borderId="0"/>
    <xf numFmtId="0" fontId="161" fillId="34" borderId="0" applyProtection="0">
      <alignment horizontal="centerContinuous" vertical="center"/>
      <protection hidden="1"/>
    </xf>
    <xf numFmtId="0" fontId="58" fillId="0" borderId="0">
      <alignment vertical="center"/>
    </xf>
    <xf numFmtId="40" fontId="162" fillId="0" borderId="0" applyBorder="0">
      <alignment horizontal="right"/>
    </xf>
    <xf numFmtId="0" fontId="33" fillId="34" borderId="71" applyBorder="0">
      <alignment horizontal="center"/>
    </xf>
    <xf numFmtId="0" fontId="33" fillId="34" borderId="71" applyBorder="0">
      <alignment horizontal="center"/>
    </xf>
    <xf numFmtId="276" fontId="50" fillId="0" borderId="0">
      <alignment vertical="center"/>
    </xf>
    <xf numFmtId="277" fontId="163" fillId="0" borderId="0">
      <alignment horizontal="center"/>
    </xf>
    <xf numFmtId="0" fontId="150" fillId="0" borderId="0"/>
    <xf numFmtId="49" fontId="65" fillId="0" borderId="0" applyFill="0" applyBorder="0" applyAlignment="0"/>
    <xf numFmtId="278" fontId="58" fillId="0" borderId="0" applyFill="0" applyBorder="0" applyAlignment="0"/>
    <xf numFmtId="279" fontId="58" fillId="0" borderId="0" applyFill="0" applyBorder="0" applyAlignment="0"/>
    <xf numFmtId="0" fontId="33" fillId="0" borderId="0"/>
    <xf numFmtId="0" fontId="33" fillId="0" borderId="0"/>
    <xf numFmtId="0" fontId="164" fillId="34" borderId="0">
      <alignment horizontal="centerContinuous"/>
    </xf>
    <xf numFmtId="0" fontId="164" fillId="34" borderId="0">
      <alignment horizontal="centerContinuous"/>
    </xf>
    <xf numFmtId="0" fontId="165" fillId="0" borderId="0"/>
    <xf numFmtId="280" fontId="50" fillId="0" borderId="0" applyFont="0" applyBorder="0">
      <alignment vertical="center"/>
    </xf>
    <xf numFmtId="261" fontId="29" fillId="0" borderId="78">
      <protection locked="0"/>
    </xf>
    <xf numFmtId="262" fontId="97" fillId="34" borderId="0"/>
    <xf numFmtId="49" fontId="166" fillId="34" borderId="0" applyBorder="0">
      <alignment horizontal="right"/>
    </xf>
    <xf numFmtId="0" fontId="58" fillId="0" borderId="0">
      <alignment vertical="center"/>
    </xf>
    <xf numFmtId="242" fontId="33" fillId="0" borderId="53" applyFill="0" applyBorder="0">
      <alignment horizontal="center"/>
    </xf>
    <xf numFmtId="0" fontId="58" fillId="0" borderId="0">
      <alignment vertical="center"/>
    </xf>
    <xf numFmtId="37" fontId="34" fillId="11" borderId="0" applyNumberFormat="0" applyBorder="0" applyAlignment="0" applyProtection="0"/>
    <xf numFmtId="37" fontId="34" fillId="0" borderId="0"/>
    <xf numFmtId="0" fontId="58" fillId="0" borderId="0">
      <alignment vertical="center"/>
    </xf>
    <xf numFmtId="3" fontId="167" fillId="0" borderId="69" applyProtection="0"/>
    <xf numFmtId="0" fontId="127" fillId="46" borderId="79"/>
    <xf numFmtId="281" fontId="51" fillId="0" borderId="0" applyFont="0" applyFill="0" applyBorder="0" applyAlignment="0" applyProtection="0"/>
    <xf numFmtId="282" fontId="51" fillId="0" borderId="0" applyFont="0" applyFill="0" applyBorder="0" applyAlignment="0" applyProtection="0"/>
    <xf numFmtId="0" fontId="58" fillId="0" borderId="0">
      <alignment vertical="center"/>
    </xf>
    <xf numFmtId="0" fontId="58" fillId="0" borderId="0">
      <alignment vertical="center"/>
    </xf>
    <xf numFmtId="0" fontId="168" fillId="0" borderId="0" applyNumberFormat="0" applyFill="0" applyBorder="0" applyAlignment="0" applyProtection="0">
      <alignment vertical="center"/>
    </xf>
    <xf numFmtId="0" fontId="29" fillId="0" borderId="0" applyFont="0" applyFill="0" applyBorder="0" applyAlignment="0" applyProtection="0"/>
    <xf numFmtId="3" fontId="169" fillId="0" borderId="53"/>
    <xf numFmtId="0" fontId="64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283" fontId="50" fillId="0" borderId="0" applyFont="0" applyBorder="0" applyAlignment="0">
      <alignment vertical="center"/>
    </xf>
    <xf numFmtId="9" fontId="170" fillId="0" borderId="0" applyFont="0" applyFill="0" applyBorder="0" applyAlignment="0" applyProtection="0"/>
    <xf numFmtId="0" fontId="171" fillId="0" borderId="0" applyNumberFormat="0" applyFill="0" applyBorder="0" applyAlignment="0" applyProtection="0">
      <alignment vertical="top"/>
      <protection locked="0"/>
    </xf>
    <xf numFmtId="210" fontId="33" fillId="0" borderId="0" applyFont="0" applyFill="0" applyBorder="0" applyAlignment="0" applyProtection="0"/>
    <xf numFmtId="0" fontId="29" fillId="0" borderId="0">
      <protection locked="0"/>
    </xf>
    <xf numFmtId="0" fontId="82" fillId="0" borderId="0" applyNumberFormat="0" applyFill="0" applyBorder="0" applyAlignment="0" applyProtection="0"/>
    <xf numFmtId="284" fontId="29" fillId="0" borderId="0"/>
    <xf numFmtId="285" fontId="172" fillId="0" borderId="0">
      <protection locked="0"/>
    </xf>
    <xf numFmtId="286" fontId="29" fillId="0" borderId="0">
      <protection locked="0"/>
    </xf>
    <xf numFmtId="286" fontId="29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69" fillId="0" borderId="0">
      <protection locked="0"/>
    </xf>
    <xf numFmtId="0" fontId="173" fillId="0" borderId="0" applyBorder="0" applyAlignment="0"/>
    <xf numFmtId="0" fontId="173" fillId="0" borderId="79" applyBorder="0" applyAlignment="0">
      <alignment horizontal="center"/>
    </xf>
    <xf numFmtId="0" fontId="173" fillId="0" borderId="80"/>
    <xf numFmtId="0" fontId="174" fillId="0" borderId="0"/>
    <xf numFmtId="0" fontId="79" fillId="0" borderId="0">
      <alignment vertical="center"/>
    </xf>
    <xf numFmtId="37" fontId="56" fillId="0" borderId="81">
      <alignment horizontal="center" vertical="center"/>
    </xf>
    <xf numFmtId="37" fontId="56" fillId="0" borderId="47" applyAlignment="0"/>
    <xf numFmtId="287" fontId="29" fillId="0" borderId="0"/>
    <xf numFmtId="287" fontId="29" fillId="0" borderId="0"/>
    <xf numFmtId="287" fontId="29" fillId="0" borderId="0"/>
    <xf numFmtId="287" fontId="29" fillId="0" borderId="0"/>
    <xf numFmtId="287" fontId="29" fillId="0" borderId="0"/>
    <xf numFmtId="287" fontId="29" fillId="0" borderId="0"/>
    <xf numFmtId="287" fontId="29" fillId="0" borderId="0"/>
    <xf numFmtId="287" fontId="29" fillId="0" borderId="0"/>
    <xf numFmtId="287" fontId="29" fillId="0" borderId="0"/>
    <xf numFmtId="287" fontId="29" fillId="0" borderId="0"/>
    <xf numFmtId="287" fontId="29" fillId="0" borderId="0"/>
    <xf numFmtId="0" fontId="48" fillId="0" borderId="0"/>
    <xf numFmtId="288" fontId="25" fillId="0" borderId="0" applyNumberFormat="0" applyFill="0" applyBorder="0" applyAlignment="0">
      <alignment horizontal="left"/>
    </xf>
    <xf numFmtId="0" fontId="58" fillId="0" borderId="0">
      <alignment vertical="center"/>
    </xf>
    <xf numFmtId="289" fontId="29" fillId="0" borderId="0"/>
    <xf numFmtId="0" fontId="175" fillId="0" borderId="0" applyFont="0" applyBorder="0" applyAlignment="0">
      <alignment horizontal="left" vertical="center"/>
    </xf>
    <xf numFmtId="0" fontId="25" fillId="0" borderId="0">
      <protection locked="0"/>
    </xf>
    <xf numFmtId="0" fontId="68" fillId="0" borderId="0">
      <protection locked="0"/>
    </xf>
    <xf numFmtId="0" fontId="68" fillId="0" borderId="0">
      <protection locked="0"/>
    </xf>
    <xf numFmtId="0" fontId="68" fillId="0" borderId="0">
      <protection locked="0"/>
    </xf>
    <xf numFmtId="49" fontId="25" fillId="0" borderId="0" applyFont="0" applyFill="0" applyBorder="0" applyAlignment="0" applyProtection="0"/>
    <xf numFmtId="0" fontId="58" fillId="0" borderId="0">
      <alignment vertical="center"/>
    </xf>
    <xf numFmtId="3" fontId="51" fillId="0" borderId="82">
      <alignment horizontal="center"/>
    </xf>
    <xf numFmtId="0" fontId="93" fillId="0" borderId="44">
      <alignment vertical="center"/>
    </xf>
    <xf numFmtId="0" fontId="109" fillId="0" borderId="0" applyFont="0" applyAlignment="0">
      <alignment horizontal="left"/>
    </xf>
    <xf numFmtId="0" fontId="29" fillId="47" borderId="0">
      <alignment horizontal="left"/>
    </xf>
    <xf numFmtId="0" fontId="109" fillId="0" borderId="0" applyFont="0" applyAlignment="0">
      <alignment horizontal="left"/>
    </xf>
    <xf numFmtId="0" fontId="68" fillId="0" borderId="0">
      <protection locked="0"/>
    </xf>
    <xf numFmtId="0" fontId="68" fillId="0" borderId="0">
      <protection locked="0"/>
    </xf>
    <xf numFmtId="0" fontId="68" fillId="0" borderId="0">
      <protection locked="0"/>
    </xf>
    <xf numFmtId="0" fontId="29" fillId="0" borderId="0">
      <alignment horizontal="right" vertical="center"/>
    </xf>
    <xf numFmtId="40" fontId="176" fillId="0" borderId="0" applyFont="0" applyFill="0" applyBorder="0" applyAlignment="0" applyProtection="0"/>
    <xf numFmtId="38" fontId="176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181" fontId="63" fillId="0" borderId="2">
      <alignment vertical="center"/>
    </xf>
    <xf numFmtId="0" fontId="29" fillId="0" borderId="0"/>
    <xf numFmtId="290" fontId="50" fillId="0" borderId="0" applyFont="0" applyBorder="0">
      <alignment vertical="center"/>
    </xf>
    <xf numFmtId="0" fontId="176" fillId="0" borderId="0" applyFont="0" applyFill="0" applyBorder="0" applyAlignment="0" applyProtection="0"/>
    <xf numFmtId="0" fontId="176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177" fillId="0" borderId="0"/>
    <xf numFmtId="41" fontId="79" fillId="0" borderId="1" applyNumberFormat="0" applyFont="0" applyFill="0" applyBorder="0" applyProtection="0">
      <alignment horizontal="distributed"/>
    </xf>
    <xf numFmtId="10" fontId="5" fillId="0" borderId="0">
      <alignment vertical="center"/>
    </xf>
    <xf numFmtId="291" fontId="29" fillId="0" borderId="0" applyFont="0" applyFill="0" applyBorder="0" applyProtection="0">
      <alignment horizontal="center" vertical="center"/>
    </xf>
    <xf numFmtId="292" fontId="29" fillId="0" borderId="0" applyFont="0" applyFill="0" applyBorder="0" applyProtection="0">
      <alignment horizontal="center" vertical="center"/>
    </xf>
    <xf numFmtId="9" fontId="25" fillId="0" borderId="0" applyFont="0" applyFill="0" applyBorder="0" applyAlignment="0" applyProtection="0"/>
    <xf numFmtId="9" fontId="29" fillId="0" borderId="0" applyFont="0" applyFill="0" applyBorder="0" applyAlignment="0" applyProtection="0"/>
    <xf numFmtId="188" fontId="25" fillId="0" borderId="0" applyFont="0" applyFill="0" applyBorder="0" applyAlignment="0" applyProtection="0"/>
    <xf numFmtId="181" fontId="25" fillId="0" borderId="0" applyFont="0" applyFill="0" applyBorder="0" applyAlignment="0" applyProtection="0"/>
    <xf numFmtId="0" fontId="178" fillId="0" borderId="0" applyFont="0" applyFill="0" applyBorder="0" applyProtection="0">
      <alignment horizontal="center" vertical="center"/>
    </xf>
    <xf numFmtId="0" fontId="178" fillId="0" borderId="0" applyFont="0" applyFill="0" applyBorder="0" applyProtection="0">
      <alignment horizontal="center" vertical="center"/>
    </xf>
    <xf numFmtId="293" fontId="179" fillId="0" borderId="51" applyFont="0" applyFill="0" applyAlignment="0" applyProtection="0">
      <alignment horizontal="center" vertical="center"/>
    </xf>
    <xf numFmtId="0" fontId="29" fillId="0" borderId="0"/>
    <xf numFmtId="181" fontId="180" fillId="0" borderId="79">
      <alignment vertical="center"/>
    </xf>
    <xf numFmtId="0" fontId="58" fillId="0" borderId="0">
      <alignment vertical="center"/>
    </xf>
    <xf numFmtId="0" fontId="3" fillId="0" borderId="0"/>
    <xf numFmtId="188" fontId="25" fillId="0" borderId="0" applyNumberFormat="0" applyFont="0" applyFill="0" applyBorder="0" applyProtection="0">
      <alignment horizontal="centerContinuous"/>
    </xf>
    <xf numFmtId="0" fontId="53" fillId="0" borderId="54" applyNumberFormat="0" applyBorder="0" applyAlignment="0"/>
    <xf numFmtId="188" fontId="181" fillId="0" borderId="48">
      <alignment vertical="center"/>
    </xf>
    <xf numFmtId="3" fontId="79" fillId="0" borderId="1"/>
    <xf numFmtId="0" fontId="79" fillId="0" borderId="1"/>
    <xf numFmtId="3" fontId="79" fillId="0" borderId="83"/>
    <xf numFmtId="3" fontId="79" fillId="0" borderId="84"/>
    <xf numFmtId="0" fontId="182" fillId="0" borderId="1"/>
    <xf numFmtId="0" fontId="183" fillId="0" borderId="0">
      <alignment horizontal="center"/>
    </xf>
    <xf numFmtId="0" fontId="82" fillId="0" borderId="85">
      <alignment horizontal="center"/>
    </xf>
    <xf numFmtId="0" fontId="25" fillId="0" borderId="0" applyFont="0" applyFill="0" applyBorder="0" applyAlignment="0" applyProtection="0"/>
    <xf numFmtId="0" fontId="58" fillId="0" borderId="0">
      <alignment vertical="center"/>
    </xf>
    <xf numFmtId="0" fontId="58" fillId="0" borderId="0">
      <alignment vertical="center"/>
    </xf>
    <xf numFmtId="1" fontId="29" fillId="0" borderId="0"/>
    <xf numFmtId="294" fontId="5" fillId="0" borderId="0">
      <alignment vertical="center"/>
    </xf>
    <xf numFmtId="181" fontId="173" fillId="0" borderId="79">
      <alignment vertical="center"/>
    </xf>
    <xf numFmtId="4" fontId="184" fillId="0" borderId="0" applyNumberFormat="0" applyFill="0" applyBorder="0" applyAlignment="0">
      <alignment horizontal="centerContinuous" vertical="center"/>
    </xf>
    <xf numFmtId="0" fontId="185" fillId="0" borderId="0">
      <alignment vertical="center"/>
    </xf>
    <xf numFmtId="0" fontId="172" fillId="0" borderId="0">
      <alignment vertical="center"/>
    </xf>
    <xf numFmtId="221" fontId="186" fillId="0" borderId="0">
      <alignment vertical="center"/>
    </xf>
    <xf numFmtId="295" fontId="25" fillId="0" borderId="0" applyFont="0" applyFill="0" applyBorder="0" applyAlignment="0" applyProtection="0"/>
    <xf numFmtId="295" fontId="25" fillId="0" borderId="0" applyFont="0" applyFill="0" applyBorder="0" applyAlignment="0" applyProtection="0"/>
    <xf numFmtId="295" fontId="25" fillId="0" borderId="0" applyFont="0" applyFill="0" applyBorder="0" applyAlignment="0" applyProtection="0"/>
    <xf numFmtId="41" fontId="25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295" fontId="25" fillId="0" borderId="0" applyFont="0" applyFill="0" applyBorder="0" applyAlignment="0" applyProtection="0"/>
    <xf numFmtId="295" fontId="25" fillId="0" borderId="0" applyFont="0" applyFill="0" applyBorder="0" applyAlignment="0" applyProtection="0"/>
    <xf numFmtId="295" fontId="25" fillId="0" borderId="0" applyFont="0" applyFill="0" applyBorder="0" applyAlignment="0" applyProtection="0"/>
    <xf numFmtId="295" fontId="25" fillId="0" borderId="0" applyFont="0" applyFill="0" applyBorder="0" applyAlignment="0" applyProtection="0"/>
    <xf numFmtId="295" fontId="25" fillId="0" borderId="0" applyFont="0" applyFill="0" applyBorder="0" applyAlignment="0" applyProtection="0"/>
    <xf numFmtId="295" fontId="25" fillId="0" borderId="0" applyFont="0" applyFill="0" applyBorder="0" applyAlignment="0" applyProtection="0"/>
    <xf numFmtId="296" fontId="25" fillId="0" borderId="0" applyFont="0" applyFill="0" applyBorder="0" applyAlignment="0" applyProtection="0"/>
    <xf numFmtId="297" fontId="25" fillId="0" borderId="0" applyFont="0" applyFill="0" applyBorder="0" applyAlignment="0" applyProtection="0"/>
    <xf numFmtId="41" fontId="31" fillId="0" borderId="0" applyFont="0" applyFill="0" applyBorder="0" applyAlignment="0" applyProtection="0">
      <alignment vertical="center"/>
    </xf>
    <xf numFmtId="41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295" fontId="25" fillId="0" borderId="0" applyFont="0" applyFill="0" applyBorder="0" applyAlignment="0" applyProtection="0"/>
    <xf numFmtId="295" fontId="25" fillId="0" borderId="0" applyFont="0" applyFill="0" applyBorder="0" applyAlignment="0" applyProtection="0"/>
    <xf numFmtId="297" fontId="25" fillId="0" borderId="0" applyFont="0" applyFill="0" applyBorder="0" applyAlignment="0" applyProtection="0"/>
    <xf numFmtId="41" fontId="39" fillId="0" borderId="0" applyFont="0" applyFill="0" applyBorder="0" applyAlignment="0" applyProtection="0"/>
    <xf numFmtId="0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295" fontId="25" fillId="0" borderId="0" applyFont="0" applyFill="0" applyBorder="0" applyAlignment="0" applyProtection="0"/>
    <xf numFmtId="41" fontId="58" fillId="0" borderId="0" applyFont="0" applyFill="0" applyBorder="0" applyAlignment="0" applyProtection="0"/>
    <xf numFmtId="0" fontId="25" fillId="0" borderId="0"/>
    <xf numFmtId="0" fontId="29" fillId="0" borderId="0"/>
    <xf numFmtId="0" fontId="29" fillId="0" borderId="0"/>
    <xf numFmtId="3" fontId="29" fillId="0" borderId="0"/>
    <xf numFmtId="3" fontId="29" fillId="0" borderId="0"/>
    <xf numFmtId="0" fontId="48" fillId="0" borderId="0"/>
    <xf numFmtId="0" fontId="29" fillId="0" borderId="0"/>
    <xf numFmtId="0" fontId="29" fillId="0" borderId="0"/>
    <xf numFmtId="0" fontId="29" fillId="0" borderId="0"/>
    <xf numFmtId="0" fontId="187" fillId="0" borderId="0"/>
    <xf numFmtId="0" fontId="29" fillId="0" borderId="0"/>
    <xf numFmtId="0" fontId="29" fillId="0" borderId="0"/>
    <xf numFmtId="0" fontId="39" fillId="0" borderId="0"/>
    <xf numFmtId="0" fontId="29" fillId="0" borderId="0"/>
    <xf numFmtId="3" fontId="29" fillId="0" borderId="0"/>
    <xf numFmtId="3" fontId="29" fillId="0" borderId="0"/>
    <xf numFmtId="0" fontId="29" fillId="0" borderId="0"/>
    <xf numFmtId="3" fontId="29" fillId="0" borderId="0"/>
    <xf numFmtId="0" fontId="62" fillId="0" borderId="0"/>
    <xf numFmtId="0" fontId="25" fillId="0" borderId="0"/>
    <xf numFmtId="0" fontId="25" fillId="0" borderId="0"/>
    <xf numFmtId="0" fontId="25" fillId="0" borderId="0"/>
    <xf numFmtId="0" fontId="3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3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3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3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6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3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3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4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9" fillId="0" borderId="0"/>
    <xf numFmtId="0" fontId="187" fillId="0" borderId="0"/>
    <xf numFmtId="0" fontId="29" fillId="0" borderId="0"/>
    <xf numFmtId="0" fontId="39" fillId="0" borderId="0"/>
    <xf numFmtId="0" fontId="25" fillId="0" borderId="0"/>
    <xf numFmtId="0" fontId="29" fillId="0" borderId="0"/>
    <xf numFmtId="3" fontId="29" fillId="0" borderId="0"/>
    <xf numFmtId="3" fontId="29" fillId="0" borderId="0"/>
    <xf numFmtId="0" fontId="29" fillId="0" borderId="0"/>
    <xf numFmtId="3" fontId="29" fillId="0" borderId="0"/>
    <xf numFmtId="0" fontId="62" fillId="0" borderId="0"/>
    <xf numFmtId="209" fontId="29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9" fillId="0" borderId="0" applyFont="0" applyFill="0" applyBorder="0" applyAlignment="0" applyProtection="0"/>
    <xf numFmtId="0" fontId="6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209" fontId="29" fillId="0" borderId="0" applyFont="0" applyFill="0" applyBorder="0" applyAlignment="0" applyProtection="0"/>
    <xf numFmtId="181" fontId="25" fillId="0" borderId="0" applyFont="0" applyFill="0" applyBorder="0" applyAlignment="0" applyProtection="0"/>
    <xf numFmtId="181" fontId="29" fillId="0" borderId="0" applyFont="0" applyFill="0" applyBorder="0" applyAlignment="0" applyProtection="0"/>
    <xf numFmtId="0" fontId="29" fillId="0" borderId="0"/>
    <xf numFmtId="0" fontId="29" fillId="0" borderId="0"/>
    <xf numFmtId="3" fontId="29" fillId="0" borderId="0"/>
    <xf numFmtId="3" fontId="29" fillId="0" borderId="0"/>
    <xf numFmtId="0" fontId="48" fillId="0" borderId="0"/>
    <xf numFmtId="0" fontId="29" fillId="0" borderId="0"/>
    <xf numFmtId="0" fontId="29" fillId="0" borderId="0"/>
    <xf numFmtId="0" fontId="25" fillId="0" borderId="0"/>
    <xf numFmtId="0" fontId="29" fillId="0" borderId="0"/>
    <xf numFmtId="0" fontId="187" fillId="0" borderId="0"/>
    <xf numFmtId="0" fontId="29" fillId="0" borderId="0"/>
    <xf numFmtId="0" fontId="39" fillId="0" borderId="0"/>
    <xf numFmtId="0" fontId="29" fillId="0" borderId="0"/>
    <xf numFmtId="3" fontId="29" fillId="0" borderId="0"/>
    <xf numFmtId="3" fontId="29" fillId="0" borderId="0"/>
    <xf numFmtId="0" fontId="29" fillId="0" borderId="0"/>
    <xf numFmtId="3" fontId="29" fillId="0" borderId="0"/>
    <xf numFmtId="0" fontId="62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50" fillId="0" borderId="48" applyNumberFormat="0" applyFont="0" applyAlignment="0">
      <alignment vertical="center"/>
    </xf>
    <xf numFmtId="298" fontId="63" fillId="0" borderId="0">
      <alignment horizontal="left" vertical="center"/>
    </xf>
    <xf numFmtId="299" fontId="63" fillId="0" borderId="0">
      <alignment horizontal="left" vertical="center"/>
    </xf>
    <xf numFmtId="300" fontId="63" fillId="0" borderId="0">
      <alignment horizontal="left" vertical="center"/>
    </xf>
    <xf numFmtId="301" fontId="63" fillId="0" borderId="0">
      <alignment horizontal="left" vertical="center"/>
    </xf>
    <xf numFmtId="0" fontId="188" fillId="0" borderId="1">
      <alignment vertical="center"/>
    </xf>
    <xf numFmtId="0" fontId="55" fillId="0" borderId="0"/>
    <xf numFmtId="302" fontId="55" fillId="0" borderId="1" applyBorder="0">
      <alignment vertical="center"/>
    </xf>
    <xf numFmtId="0" fontId="189" fillId="0" borderId="0" applyFont="0" applyFill="0" applyBorder="0" applyAlignment="0" applyProtection="0"/>
    <xf numFmtId="0" fontId="189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0" fontId="48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6" fontId="25" fillId="0" borderId="0" applyFont="0" applyFill="0" applyBorder="0" applyAlignment="0" applyProtection="0"/>
    <xf numFmtId="0" fontId="48" fillId="0" borderId="0" applyFont="0" applyFill="0" applyBorder="0" applyAlignment="0" applyProtection="0"/>
    <xf numFmtId="303" fontId="25" fillId="0" borderId="0" applyFont="0" applyFill="0" applyBorder="0" applyAlignment="0" applyProtection="0"/>
    <xf numFmtId="307" fontId="25" fillId="0" borderId="0" applyFont="0" applyFill="0" applyBorder="0" applyAlignment="0" applyProtection="0"/>
    <xf numFmtId="306" fontId="25" fillId="0" borderId="0" applyFont="0" applyFill="0" applyBorder="0" applyAlignment="0" applyProtection="0"/>
    <xf numFmtId="308" fontId="189" fillId="0" borderId="0" applyFont="0" applyFill="0" applyBorder="0" applyAlignment="0" applyProtection="0"/>
    <xf numFmtId="0" fontId="58" fillId="0" borderId="0">
      <alignment vertical="center"/>
    </xf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243" fontId="29" fillId="0" borderId="0" applyFont="0" applyFill="0" applyBorder="0" applyAlignment="0" applyProtection="0"/>
    <xf numFmtId="303" fontId="25" fillId="0" borderId="0" applyFont="0" applyFill="0" applyBorder="0" applyAlignment="0" applyProtection="0"/>
    <xf numFmtId="309" fontId="29" fillId="0" borderId="0" applyFont="0" applyFill="0" applyBorder="0" applyAlignment="0" applyProtection="0"/>
    <xf numFmtId="308" fontId="189" fillId="0" borderId="0" applyFont="0" applyFill="0" applyBorder="0" applyAlignment="0" applyProtection="0"/>
    <xf numFmtId="188" fontId="48" fillId="0" borderId="0" applyFont="0" applyFill="0" applyBorder="0" applyAlignment="0" applyProtection="0"/>
    <xf numFmtId="188" fontId="48" fillId="0" borderId="0" applyFont="0" applyFill="0" applyBorder="0" applyAlignment="0" applyProtection="0"/>
    <xf numFmtId="305" fontId="25" fillId="0" borderId="0" applyFont="0" applyFill="0" applyBorder="0" applyAlignment="0" applyProtection="0"/>
    <xf numFmtId="0" fontId="189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226" fontId="39" fillId="0" borderId="0" applyFont="0" applyFill="0" applyBorder="0" applyAlignment="0" applyProtection="0"/>
    <xf numFmtId="262" fontId="39" fillId="0" borderId="0" applyFont="0" applyFill="0" applyBorder="0" applyAlignment="0" applyProtection="0"/>
    <xf numFmtId="310" fontId="25" fillId="0" borderId="0" applyFont="0" applyFill="0" applyBorder="0" applyAlignment="0" applyProtection="0"/>
    <xf numFmtId="308" fontId="189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11" fontId="39" fillId="0" borderId="0" applyFont="0" applyFill="0" applyBorder="0" applyAlignment="0" applyProtection="0"/>
    <xf numFmtId="303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9" fontId="29" fillId="0" borderId="0" applyFont="0" applyFill="0" applyBorder="0" applyAlignment="0" applyProtection="0"/>
    <xf numFmtId="308" fontId="189" fillId="0" borderId="0" applyFont="0" applyFill="0" applyBorder="0" applyAlignment="0" applyProtection="0"/>
    <xf numFmtId="308" fontId="189" fillId="0" borderId="0" applyFont="0" applyFill="0" applyBorder="0" applyAlignment="0" applyProtection="0"/>
    <xf numFmtId="308" fontId="189" fillId="0" borderId="0" applyFont="0" applyFill="0" applyBorder="0" applyAlignment="0" applyProtection="0"/>
    <xf numFmtId="226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312" fontId="29" fillId="0" borderId="0" applyFont="0" applyFill="0" applyBorder="0" applyAlignment="0" applyProtection="0"/>
    <xf numFmtId="303" fontId="25" fillId="0" borderId="0" applyFont="0" applyFill="0" applyBorder="0" applyAlignment="0" applyProtection="0"/>
    <xf numFmtId="0" fontId="189" fillId="0" borderId="0" applyFont="0" applyFill="0" applyBorder="0" applyAlignment="0" applyProtection="0"/>
    <xf numFmtId="304" fontId="25" fillId="0" borderId="0" applyFont="0" applyFill="0" applyBorder="0" applyAlignment="0" applyProtection="0"/>
    <xf numFmtId="0" fontId="58" fillId="0" borderId="0">
      <alignment vertical="center"/>
    </xf>
    <xf numFmtId="0" fontId="29" fillId="0" borderId="0" applyFont="0" applyFill="0" applyBorder="0" applyAlignment="0" applyProtection="0"/>
    <xf numFmtId="308" fontId="189" fillId="0" borderId="0" applyFont="0" applyFill="0" applyBorder="0" applyAlignment="0" applyProtection="0"/>
    <xf numFmtId="0" fontId="189" fillId="0" borderId="0" applyFont="0" applyFill="0" applyBorder="0" applyAlignment="0" applyProtection="0"/>
    <xf numFmtId="304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308" fontId="189" fillId="0" borderId="0" applyFont="0" applyFill="0" applyBorder="0" applyAlignment="0" applyProtection="0"/>
    <xf numFmtId="303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0" fontId="48" fillId="0" borderId="0" applyFont="0" applyFill="0" applyBorder="0" applyAlignment="0" applyProtection="0"/>
    <xf numFmtId="311" fontId="39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0" fontId="48" fillId="0" borderId="0" applyFont="0" applyFill="0" applyBorder="0" applyAlignment="0" applyProtection="0"/>
    <xf numFmtId="308" fontId="189" fillId="0" borderId="0" applyFont="0" applyFill="0" applyBorder="0" applyAlignment="0" applyProtection="0"/>
    <xf numFmtId="304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309" fontId="29" fillId="0" borderId="0" applyFont="0" applyFill="0" applyBorder="0" applyAlignment="0" applyProtection="0"/>
    <xf numFmtId="305" fontId="25" fillId="0" borderId="0" applyFont="0" applyFill="0" applyBorder="0" applyAlignment="0" applyProtection="0"/>
    <xf numFmtId="313" fontId="29" fillId="0" borderId="0" applyFont="0" applyFill="0" applyBorder="0" applyAlignment="0" applyProtection="0"/>
    <xf numFmtId="310" fontId="25" fillId="0" borderId="0" applyFont="0" applyFill="0" applyBorder="0" applyAlignment="0" applyProtection="0"/>
    <xf numFmtId="0" fontId="58" fillId="0" borderId="0">
      <alignment vertical="center"/>
    </xf>
    <xf numFmtId="308" fontId="189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0" fontId="189" fillId="0" borderId="0" applyFont="0" applyFill="0" applyBorder="0" applyAlignment="0" applyProtection="0"/>
    <xf numFmtId="308" fontId="189" fillId="0" borderId="0" applyFont="0" applyFill="0" applyBorder="0" applyAlignment="0" applyProtection="0"/>
    <xf numFmtId="305" fontId="25" fillId="0" borderId="0" applyFont="0" applyFill="0" applyBorder="0" applyAlignment="0" applyProtection="0"/>
    <xf numFmtId="0" fontId="189" fillId="0" borderId="0" applyFont="0" applyFill="0" applyBorder="0" applyAlignment="0" applyProtection="0"/>
    <xf numFmtId="0" fontId="189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262" fontId="39" fillId="0" borderId="0" applyFont="0" applyFill="0" applyBorder="0" applyAlignment="0" applyProtection="0"/>
    <xf numFmtId="262" fontId="39" fillId="0" borderId="0" applyFont="0" applyFill="0" applyBorder="0" applyAlignment="0" applyProtection="0"/>
    <xf numFmtId="262" fontId="39" fillId="0" borderId="0" applyFont="0" applyFill="0" applyBorder="0" applyAlignment="0" applyProtection="0"/>
    <xf numFmtId="308" fontId="189" fillId="0" borderId="0" applyFont="0" applyFill="0" applyBorder="0" applyAlignment="0" applyProtection="0"/>
    <xf numFmtId="305" fontId="25" fillId="0" borderId="0" applyFont="0" applyFill="0" applyBorder="0" applyAlignment="0" applyProtection="0"/>
    <xf numFmtId="309" fontId="29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14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0" fontId="48" fillId="0" borderId="0" applyFont="0" applyFill="0" applyBorder="0" applyAlignment="0" applyProtection="0"/>
    <xf numFmtId="309" fontId="29" fillId="0" borderId="0" applyFont="0" applyFill="0" applyBorder="0" applyAlignment="0" applyProtection="0"/>
    <xf numFmtId="304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15" fontId="29" fillId="0" borderId="0" applyFont="0" applyFill="0" applyBorder="0" applyAlignment="0" applyProtection="0"/>
    <xf numFmtId="309" fontId="29" fillId="0" borderId="0" applyFont="0" applyFill="0" applyBorder="0" applyAlignment="0" applyProtection="0"/>
    <xf numFmtId="304" fontId="25" fillId="0" borderId="0" applyFont="0" applyFill="0" applyBorder="0" applyAlignment="0" applyProtection="0"/>
    <xf numFmtId="195" fontId="29" fillId="0" borderId="0" applyFont="0" applyFill="0" applyBorder="0" applyAlignment="0" applyProtection="0"/>
    <xf numFmtId="195" fontId="29" fillId="0" borderId="0" applyFont="0" applyFill="0" applyBorder="0" applyAlignment="0" applyProtection="0"/>
    <xf numFmtId="303" fontId="25" fillId="0" borderId="0" applyFont="0" applyFill="0" applyBorder="0" applyAlignment="0" applyProtection="0"/>
    <xf numFmtId="0" fontId="48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9" fontId="29" fillId="0" borderId="0" applyFont="0" applyFill="0" applyBorder="0" applyAlignment="0" applyProtection="0"/>
    <xf numFmtId="0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16" fontId="25" fillId="0" borderId="0" applyFont="0" applyFill="0" applyBorder="0" applyAlignment="0" applyProtection="0"/>
    <xf numFmtId="317" fontId="25" fillId="0" borderId="0" applyFont="0" applyFill="0" applyBorder="0" applyAlignment="0" applyProtection="0"/>
    <xf numFmtId="317" fontId="25" fillId="0" borderId="0" applyFont="0" applyFill="0" applyBorder="0" applyAlignment="0" applyProtection="0"/>
    <xf numFmtId="303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214" fontId="29" fillId="0" borderId="0" applyFont="0" applyFill="0" applyBorder="0" applyAlignment="0" applyProtection="0"/>
    <xf numFmtId="303" fontId="25" fillId="0" borderId="0" applyFont="0" applyFill="0" applyBorder="0" applyAlignment="0" applyProtection="0"/>
    <xf numFmtId="305" fontId="25" fillId="0" borderId="0" applyFont="0" applyFill="0" applyBorder="0" applyAlignment="0" applyProtection="0"/>
    <xf numFmtId="312" fontId="29" fillId="0" borderId="0" applyFont="0" applyFill="0" applyBorder="0" applyAlignment="0" applyProtection="0"/>
    <xf numFmtId="0" fontId="58" fillId="0" borderId="0">
      <alignment vertical="center"/>
    </xf>
    <xf numFmtId="195" fontId="29" fillId="0" borderId="0" applyFont="0" applyFill="0" applyBorder="0" applyAlignment="0" applyProtection="0"/>
    <xf numFmtId="304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304" fontId="25" fillId="0" borderId="0" applyFont="0" applyFill="0" applyBorder="0" applyAlignment="0" applyProtection="0"/>
    <xf numFmtId="0" fontId="190" fillId="0" borderId="0">
      <alignment vertical="center"/>
    </xf>
    <xf numFmtId="0" fontId="58" fillId="0" borderId="0">
      <alignment vertical="center"/>
    </xf>
    <xf numFmtId="49" fontId="48" fillId="0" borderId="52" applyNumberFormat="0" applyAlignment="0"/>
    <xf numFmtId="0" fontId="29" fillId="0" borderId="0">
      <alignment horizontal="right" vertical="center"/>
    </xf>
    <xf numFmtId="217" fontId="75" fillId="0" borderId="0">
      <alignment horizontal="right" vertical="center"/>
    </xf>
    <xf numFmtId="318" fontId="147" fillId="0" borderId="0">
      <alignment horizontal="right" vertical="center"/>
    </xf>
    <xf numFmtId="217" fontId="75" fillId="0" borderId="0">
      <alignment horizontal="right" vertical="center"/>
    </xf>
    <xf numFmtId="318" fontId="147" fillId="0" borderId="0">
      <alignment horizontal="right" vertical="center"/>
    </xf>
    <xf numFmtId="318" fontId="147" fillId="0" borderId="0">
      <alignment horizontal="right" vertical="center"/>
    </xf>
    <xf numFmtId="319" fontId="147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318" fontId="147" fillId="0" borderId="0">
      <alignment horizontal="right" vertical="center"/>
    </xf>
    <xf numFmtId="318" fontId="147" fillId="0" borderId="0">
      <alignment horizontal="right" vertical="center"/>
    </xf>
    <xf numFmtId="319" fontId="147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318" fontId="147" fillId="0" borderId="0">
      <alignment horizontal="right" vertical="center"/>
    </xf>
    <xf numFmtId="318" fontId="147" fillId="0" borderId="0">
      <alignment horizontal="right" vertical="center"/>
    </xf>
    <xf numFmtId="319" fontId="147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318" fontId="147" fillId="0" borderId="0">
      <alignment horizontal="right" vertical="center"/>
    </xf>
    <xf numFmtId="217" fontId="75" fillId="0" borderId="0">
      <alignment horizontal="right" vertical="center"/>
    </xf>
    <xf numFmtId="318" fontId="147" fillId="0" borderId="0">
      <alignment horizontal="right" vertical="center"/>
    </xf>
    <xf numFmtId="318" fontId="147" fillId="0" borderId="0">
      <alignment horizontal="right" vertical="center"/>
    </xf>
    <xf numFmtId="319" fontId="147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319" fontId="147" fillId="0" borderId="0">
      <alignment horizontal="right" vertical="center"/>
    </xf>
    <xf numFmtId="217" fontId="75" fillId="0" borderId="0">
      <alignment horizontal="right" vertical="center"/>
    </xf>
    <xf numFmtId="0" fontId="147" fillId="0" borderId="0">
      <alignment horizontal="right" vertical="center"/>
    </xf>
    <xf numFmtId="0" fontId="147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318" fontId="147" fillId="0" borderId="0">
      <alignment horizontal="right" vertical="center"/>
    </xf>
    <xf numFmtId="318" fontId="147" fillId="0" borderId="0">
      <alignment horizontal="right" vertical="center"/>
    </xf>
    <xf numFmtId="319" fontId="147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318" fontId="147" fillId="0" borderId="0">
      <alignment horizontal="right" vertical="center"/>
    </xf>
    <xf numFmtId="318" fontId="147" fillId="0" borderId="0">
      <alignment horizontal="right" vertical="center"/>
    </xf>
    <xf numFmtId="319" fontId="147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0" fontId="29" fillId="0" borderId="0">
      <alignment horizontal="right" vertical="center"/>
    </xf>
    <xf numFmtId="320" fontId="29" fillId="0" borderId="0">
      <alignment horizontal="right" vertical="center"/>
    </xf>
    <xf numFmtId="320" fontId="29" fillId="0" borderId="0">
      <alignment horizontal="right" vertical="center"/>
    </xf>
    <xf numFmtId="320" fontId="29" fillId="0" borderId="0">
      <alignment horizontal="right" vertical="center"/>
    </xf>
    <xf numFmtId="321" fontId="147" fillId="0" borderId="0">
      <alignment horizontal="right" vertical="center"/>
    </xf>
    <xf numFmtId="319" fontId="147" fillId="0" borderId="0">
      <alignment horizontal="right" vertical="center"/>
    </xf>
    <xf numFmtId="284" fontId="29" fillId="0" borderId="0">
      <alignment horizontal="right" vertical="center"/>
    </xf>
    <xf numFmtId="318" fontId="147" fillId="0" borderId="0">
      <alignment horizontal="right" vertical="center"/>
    </xf>
    <xf numFmtId="318" fontId="147" fillId="0" borderId="0">
      <alignment horizontal="right" vertical="center"/>
    </xf>
    <xf numFmtId="319" fontId="147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0" fontId="29" fillId="0" borderId="0">
      <alignment horizontal="right" vertical="center"/>
    </xf>
    <xf numFmtId="318" fontId="147" fillId="0" borderId="0">
      <alignment horizontal="right" vertical="center"/>
    </xf>
    <xf numFmtId="318" fontId="147" fillId="0" borderId="0">
      <alignment horizontal="right" vertical="center"/>
    </xf>
    <xf numFmtId="319" fontId="147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0" fontId="147" fillId="0" borderId="0">
      <alignment horizontal="right" vertical="center"/>
    </xf>
    <xf numFmtId="0" fontId="147" fillId="0" borderId="0">
      <alignment horizontal="right" vertical="center"/>
    </xf>
    <xf numFmtId="217" fontId="75" fillId="0" borderId="0">
      <alignment horizontal="right" vertical="center"/>
    </xf>
    <xf numFmtId="318" fontId="147" fillId="0" borderId="0">
      <alignment horizontal="right" vertical="center"/>
    </xf>
    <xf numFmtId="318" fontId="147" fillId="0" borderId="0">
      <alignment horizontal="right" vertical="center"/>
    </xf>
    <xf numFmtId="319" fontId="147" fillId="0" borderId="0">
      <alignment horizontal="right" vertical="center"/>
    </xf>
    <xf numFmtId="217" fontId="75" fillId="0" borderId="0">
      <alignment horizontal="right" vertical="center"/>
    </xf>
    <xf numFmtId="217" fontId="75" fillId="0" borderId="0">
      <alignment horizontal="right" vertical="center"/>
    </xf>
    <xf numFmtId="321" fontId="147" fillId="0" borderId="0">
      <alignment horizontal="right" vertical="center"/>
    </xf>
    <xf numFmtId="319" fontId="147" fillId="0" borderId="0">
      <alignment horizontal="right" vertical="center"/>
    </xf>
    <xf numFmtId="284" fontId="29" fillId="0" borderId="0">
      <alignment horizontal="right" vertical="center"/>
    </xf>
    <xf numFmtId="0" fontId="29" fillId="0" borderId="0">
      <alignment horizontal="right" vertical="center"/>
    </xf>
    <xf numFmtId="320" fontId="29" fillId="0" borderId="0">
      <alignment horizontal="right" vertical="center"/>
    </xf>
    <xf numFmtId="320" fontId="29" fillId="0" borderId="0">
      <alignment horizontal="right" vertical="center"/>
    </xf>
    <xf numFmtId="320" fontId="29" fillId="0" borderId="0">
      <alignment horizontal="right" vertical="center"/>
    </xf>
    <xf numFmtId="0" fontId="63" fillId="0" borderId="48" applyFill="0" applyProtection="0">
      <alignment horizontal="center" vertical="center"/>
    </xf>
    <xf numFmtId="0" fontId="63" fillId="0" borderId="0" applyNumberFormat="0" applyAlignment="0">
      <alignment horizontal="left" vertical="center"/>
    </xf>
    <xf numFmtId="4" fontId="68" fillId="0" borderId="0">
      <protection locked="0"/>
    </xf>
    <xf numFmtId="0" fontId="174" fillId="0" borderId="0"/>
    <xf numFmtId="4" fontId="68" fillId="0" borderId="0">
      <protection locked="0"/>
    </xf>
    <xf numFmtId="4" fontId="57" fillId="0" borderId="0" applyFont="0" applyFill="0" applyBorder="0" applyAlignment="0" applyProtection="0"/>
    <xf numFmtId="214" fontId="172" fillId="0" borderId="0">
      <protection locked="0"/>
    </xf>
    <xf numFmtId="268" fontId="29" fillId="0" borderId="0">
      <protection locked="0"/>
    </xf>
    <xf numFmtId="268" fontId="29" fillId="0" borderId="0">
      <protection locked="0"/>
    </xf>
    <xf numFmtId="0" fontId="191" fillId="0" borderId="48" applyFill="0" applyBorder="0" applyProtection="0">
      <alignment horizontal="left" vertical="center"/>
    </xf>
    <xf numFmtId="0" fontId="180" fillId="0" borderId="0" applyNumberFormat="0" applyAlignment="0"/>
    <xf numFmtId="322" fontId="63" fillId="0" borderId="53">
      <alignment vertical="center"/>
    </xf>
    <xf numFmtId="220" fontId="63" fillId="0" borderId="53">
      <alignment vertical="center"/>
    </xf>
    <xf numFmtId="323" fontId="63" fillId="0" borderId="53">
      <alignment vertical="center"/>
    </xf>
    <xf numFmtId="0" fontId="29" fillId="0" borderId="86" applyNumberFormat="0"/>
    <xf numFmtId="1" fontId="56" fillId="9" borderId="0" applyNumberFormat="0" applyFont="0" applyFill="0" applyBorder="0" applyAlignment="0">
      <alignment vertical="center"/>
    </xf>
    <xf numFmtId="1" fontId="192" fillId="9" borderId="0" applyNumberFormat="0" applyBorder="0" applyAlignment="0">
      <alignment vertical="center"/>
    </xf>
    <xf numFmtId="0" fontId="29" fillId="0" borderId="0">
      <alignment vertical="center"/>
    </xf>
    <xf numFmtId="0" fontId="193" fillId="0" borderId="0">
      <alignment horizontal="centerContinuous" vertical="center"/>
    </xf>
    <xf numFmtId="0" fontId="29" fillId="0" borderId="1">
      <alignment horizontal="distributed" vertical="center"/>
    </xf>
    <xf numFmtId="0" fontId="29" fillId="0" borderId="87">
      <alignment horizontal="distributed" vertical="top"/>
    </xf>
    <xf numFmtId="0" fontId="29" fillId="0" borderId="54">
      <alignment horizontal="distributed"/>
    </xf>
    <xf numFmtId="324" fontId="194" fillId="0" borderId="0">
      <alignment vertical="center"/>
    </xf>
    <xf numFmtId="0" fontId="58" fillId="0" borderId="0">
      <alignment vertical="center"/>
    </xf>
    <xf numFmtId="1" fontId="195" fillId="9" borderId="0" applyNumberFormat="0" applyFont="0" applyFill="0" applyBorder="0" applyAlignment="0">
      <alignment vertical="center"/>
    </xf>
    <xf numFmtId="325" fontId="50" fillId="0" borderId="0" applyFont="0" applyBorder="0">
      <alignment vertical="center"/>
    </xf>
    <xf numFmtId="0" fontId="58" fillId="0" borderId="0">
      <alignment vertical="center"/>
    </xf>
    <xf numFmtId="0" fontId="29" fillId="0" borderId="0" applyFont="0" applyFill="0" applyBorder="0" applyAlignment="0" applyProtection="0"/>
    <xf numFmtId="221" fontId="58" fillId="0" borderId="0" applyFont="0" applyFill="0" applyBorder="0" applyAlignment="0" applyProtection="0">
      <alignment vertical="center"/>
    </xf>
    <xf numFmtId="227" fontId="25" fillId="0" borderId="0" applyFont="0" applyFill="0" applyBorder="0" applyProtection="0">
      <alignment vertical="center"/>
    </xf>
    <xf numFmtId="181" fontId="29" fillId="0" borderId="1">
      <alignment horizontal="center" vertical="center"/>
    </xf>
    <xf numFmtId="41" fontId="25" fillId="0" borderId="0" applyFont="0" applyFill="0" applyBorder="0" applyAlignment="0" applyProtection="0"/>
    <xf numFmtId="0" fontId="39" fillId="0" borderId="0" applyBorder="0">
      <alignment vertical="center"/>
    </xf>
    <xf numFmtId="326" fontId="25" fillId="0" borderId="0" applyFont="0" applyFill="0" applyBorder="0" applyAlignment="0" applyProtection="0"/>
    <xf numFmtId="327" fontId="39" fillId="0" borderId="0" applyBorder="0">
      <alignment vertical="center"/>
    </xf>
    <xf numFmtId="41" fontId="25" fillId="0" borderId="0" applyFont="0" applyFill="0" applyBorder="0" applyAlignment="0" applyProtection="0"/>
    <xf numFmtId="327" fontId="39" fillId="0" borderId="0" applyBorder="0">
      <alignment vertical="center"/>
    </xf>
    <xf numFmtId="181" fontId="29" fillId="0" borderId="0" applyNumberFormat="0" applyFont="0" applyFill="0" applyBorder="0" applyProtection="0">
      <alignment vertical="center"/>
    </xf>
    <xf numFmtId="0" fontId="33" fillId="0" borderId="1"/>
    <xf numFmtId="38" fontId="79" fillId="0" borderId="0" applyFont="0" applyFill="0" applyBorder="0" applyAlignment="0" applyProtection="0">
      <alignment vertical="center"/>
    </xf>
    <xf numFmtId="328" fontId="25" fillId="0" borderId="0" applyFont="0" applyFill="0" applyBorder="0" applyAlignment="0" applyProtection="0">
      <alignment vertical="center"/>
    </xf>
    <xf numFmtId="219" fontId="25" fillId="0" borderId="0" applyFont="0" applyFill="0" applyBorder="0" applyAlignment="0" applyProtection="0">
      <alignment vertical="center"/>
    </xf>
    <xf numFmtId="294" fontId="178" fillId="0" borderId="0" applyFont="0" applyFill="0" applyBorder="0" applyAlignment="0" applyProtection="0"/>
    <xf numFmtId="40" fontId="29" fillId="0" borderId="51"/>
    <xf numFmtId="0" fontId="39" fillId="0" borderId="0" applyFont="0" applyFill="0" applyBorder="0" applyAlignment="0" applyProtection="0"/>
    <xf numFmtId="329" fontId="25" fillId="0" borderId="0" applyFont="0" applyFill="0" applyBorder="0" applyAlignment="0" applyProtection="0"/>
    <xf numFmtId="330" fontId="25" fillId="0" borderId="0" applyFont="0" applyFill="0" applyBorder="0" applyAlignment="0" applyProtection="0"/>
    <xf numFmtId="331" fontId="178" fillId="0" borderId="1">
      <alignment vertical="center"/>
    </xf>
    <xf numFmtId="332" fontId="25" fillId="0" borderId="0" applyFont="0" applyFill="0" applyBorder="0" applyAlignment="0" applyProtection="0"/>
    <xf numFmtId="333" fontId="25" fillId="0" borderId="0" applyFont="0" applyFill="0" applyBorder="0" applyAlignment="0" applyProtection="0"/>
    <xf numFmtId="0" fontId="29" fillId="0" borderId="0" applyFont="0" applyFill="0" applyBorder="0" applyAlignment="0" applyProtection="0"/>
    <xf numFmtId="3" fontId="29" fillId="0" borderId="53"/>
    <xf numFmtId="0" fontId="29" fillId="0" borderId="0"/>
    <xf numFmtId="229" fontId="170" fillId="0" borderId="0" applyFont="0" applyFill="0" applyBorder="0" applyAlignment="0" applyProtection="0"/>
    <xf numFmtId="42" fontId="31" fillId="0" borderId="0" applyFont="0" applyFill="0" applyBorder="0" applyAlignment="0" applyProtection="0">
      <alignment vertical="center"/>
    </xf>
    <xf numFmtId="230" fontId="170" fillId="0" borderId="0" applyFont="0" applyFill="0" applyBorder="0" applyAlignment="0" applyProtection="0"/>
    <xf numFmtId="334" fontId="172" fillId="0" borderId="0">
      <protection locked="0"/>
    </xf>
    <xf numFmtId="335" fontId="29" fillId="0" borderId="0">
      <protection locked="0"/>
    </xf>
    <xf numFmtId="335" fontId="29" fillId="0" borderId="0">
      <protection locked="0"/>
    </xf>
    <xf numFmtId="0" fontId="58" fillId="0" borderId="0">
      <alignment vertical="center"/>
    </xf>
    <xf numFmtId="0" fontId="25" fillId="0" borderId="0"/>
    <xf numFmtId="0" fontId="56" fillId="0" borderId="54">
      <alignment horizontal="distributed"/>
    </xf>
    <xf numFmtId="0" fontId="56" fillId="0" borderId="88">
      <alignment horizontal="distributed" vertical="center"/>
    </xf>
    <xf numFmtId="0" fontId="56" fillId="0" borderId="89">
      <alignment horizontal="distributed" vertical="top"/>
    </xf>
    <xf numFmtId="0" fontId="196" fillId="48" borderId="90" applyNumberFormat="0" applyProtection="0">
      <alignment horizontal="right"/>
    </xf>
    <xf numFmtId="0" fontId="40" fillId="0" borderId="0">
      <alignment vertical="center"/>
    </xf>
    <xf numFmtId="0" fontId="31" fillId="0" borderId="0">
      <alignment vertical="center"/>
    </xf>
    <xf numFmtId="0" fontId="25" fillId="0" borderId="0"/>
    <xf numFmtId="0" fontId="25" fillId="0" borderId="0">
      <alignment vertical="center"/>
    </xf>
    <xf numFmtId="0" fontId="53" fillId="0" borderId="0"/>
    <xf numFmtId="0" fontId="25" fillId="0" borderId="0">
      <alignment vertical="center"/>
    </xf>
    <xf numFmtId="0" fontId="1" fillId="0" borderId="0">
      <alignment vertical="center"/>
    </xf>
    <xf numFmtId="0" fontId="39" fillId="0" borderId="0"/>
    <xf numFmtId="0" fontId="39" fillId="0" borderId="0"/>
    <xf numFmtId="0" fontId="39" fillId="0" borderId="0"/>
    <xf numFmtId="0" fontId="40" fillId="0" borderId="0">
      <alignment vertical="center"/>
    </xf>
    <xf numFmtId="0" fontId="197" fillId="0" borderId="0"/>
    <xf numFmtId="0" fontId="29" fillId="0" borderId="48">
      <alignment vertical="center" wrapText="1"/>
    </xf>
    <xf numFmtId="0" fontId="63" fillId="0" borderId="0"/>
    <xf numFmtId="0" fontId="58" fillId="0" borderId="0">
      <alignment vertical="center"/>
    </xf>
    <xf numFmtId="14" fontId="198" fillId="0" borderId="0" applyFont="0" applyFill="0" applyBorder="0" applyAlignment="0" applyProtection="0"/>
    <xf numFmtId="194" fontId="29" fillId="0" borderId="0" applyFont="0" applyFill="0" applyBorder="0" applyAlignment="0" applyProtection="0"/>
    <xf numFmtId="0" fontId="85" fillId="0" borderId="58">
      <alignment horizontal="center" vertical="center"/>
    </xf>
    <xf numFmtId="230" fontId="199" fillId="0" borderId="58"/>
    <xf numFmtId="0" fontId="58" fillId="0" borderId="0">
      <alignment vertical="center"/>
    </xf>
    <xf numFmtId="0" fontId="68" fillId="0" borderId="62">
      <protection locked="0"/>
    </xf>
    <xf numFmtId="0" fontId="68" fillId="0" borderId="62">
      <protection locked="0"/>
    </xf>
    <xf numFmtId="0" fontId="68" fillId="0" borderId="62">
      <protection locked="0"/>
    </xf>
    <xf numFmtId="3" fontId="200" fillId="0" borderId="0" applyFont="0" applyFill="0" applyBorder="0" applyAlignment="0" applyProtection="0"/>
    <xf numFmtId="181" fontId="33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58" fillId="0" borderId="0">
      <alignment vertical="center"/>
    </xf>
    <xf numFmtId="336" fontId="172" fillId="0" borderId="0">
      <protection locked="0"/>
    </xf>
    <xf numFmtId="337" fontId="29" fillId="0" borderId="0">
      <protection locked="0"/>
    </xf>
    <xf numFmtId="337" fontId="29" fillId="0" borderId="0">
      <protection locked="0"/>
    </xf>
    <xf numFmtId="338" fontId="172" fillId="0" borderId="0">
      <protection locked="0"/>
    </xf>
    <xf numFmtId="339" fontId="29" fillId="0" borderId="0">
      <protection locked="0"/>
    </xf>
    <xf numFmtId="339" fontId="29" fillId="0" borderId="0">
      <protection locked="0"/>
    </xf>
    <xf numFmtId="0" fontId="40" fillId="0" borderId="0">
      <alignment vertical="center"/>
    </xf>
    <xf numFmtId="41" fontId="40" fillId="0" borderId="0" applyFont="0" applyFill="0" applyBorder="0" applyAlignment="0" applyProtection="0">
      <alignment vertical="center"/>
    </xf>
    <xf numFmtId="0" fontId="25" fillId="0" borderId="0"/>
    <xf numFmtId="0" fontId="25" fillId="0" borderId="0"/>
    <xf numFmtId="9" fontId="40" fillId="0" borderId="0" applyFont="0" applyFill="0" applyBorder="0" applyAlignment="0" applyProtection="0">
      <alignment vertical="center"/>
    </xf>
    <xf numFmtId="0" fontId="40" fillId="0" borderId="0">
      <alignment vertical="center"/>
    </xf>
    <xf numFmtId="0" fontId="218" fillId="0" borderId="0" applyNumberFormat="0" applyFill="0" applyBorder="0" applyProtection="0">
      <alignment vertical="top"/>
    </xf>
    <xf numFmtId="0" fontId="219" fillId="0" borderId="0" applyNumberFormat="0" applyFill="0" applyBorder="0" applyAlignment="0" applyProtection="0">
      <alignment vertical="center"/>
    </xf>
  </cellStyleXfs>
  <cellXfs count="514">
    <xf numFmtId="0" fontId="0" fillId="0" borderId="0" xfId="0">
      <alignment vertical="center"/>
    </xf>
    <xf numFmtId="0" fontId="0" fillId="0" borderId="6" xfId="0" applyBorder="1">
      <alignment vertical="center"/>
    </xf>
    <xf numFmtId="0" fontId="0" fillId="0" borderId="5" xfId="0" applyBorder="1">
      <alignment vertical="center"/>
    </xf>
    <xf numFmtId="0" fontId="0" fillId="0" borderId="4" xfId="0" applyBorder="1">
      <alignment vertical="center"/>
    </xf>
    <xf numFmtId="0" fontId="0" fillId="0" borderId="0" xfId="0">
      <alignment vertical="center"/>
    </xf>
    <xf numFmtId="188" fontId="1" fillId="0" borderId="0" xfId="1" applyNumberFormat="1">
      <alignment vertical="center"/>
    </xf>
    <xf numFmtId="0" fontId="0" fillId="0" borderId="0" xfId="0" applyAlignment="1">
      <alignment horizontal="center" vertical="center"/>
    </xf>
    <xf numFmtId="190" fontId="0" fillId="0" borderId="4" xfId="0" applyNumberFormat="1" applyBorder="1">
      <alignment vertical="center"/>
    </xf>
    <xf numFmtId="190" fontId="0" fillId="0" borderId="6" xfId="0" applyNumberFormat="1" applyBorder="1">
      <alignment vertical="center"/>
    </xf>
    <xf numFmtId="188" fontId="0" fillId="0" borderId="5" xfId="0" applyNumberFormat="1" applyBorder="1">
      <alignment vertical="center"/>
    </xf>
    <xf numFmtId="188" fontId="0" fillId="0" borderId="23" xfId="0" applyNumberFormat="1" applyBorder="1">
      <alignment vertical="center"/>
    </xf>
    <xf numFmtId="0" fontId="0" fillId="0" borderId="24" xfId="0" applyBorder="1">
      <alignment vertical="center"/>
    </xf>
    <xf numFmtId="0" fontId="2" fillId="2" borderId="6" xfId="0" applyFont="1" applyFill="1" applyBorder="1">
      <alignment vertical="center"/>
    </xf>
    <xf numFmtId="0" fontId="2" fillId="2" borderId="17" xfId="0" applyFont="1" applyFill="1" applyBorder="1">
      <alignment vertical="center"/>
    </xf>
    <xf numFmtId="0" fontId="17" fillId="4" borderId="17" xfId="0" applyFont="1" applyFill="1" applyBorder="1">
      <alignment vertical="center"/>
    </xf>
    <xf numFmtId="0" fontId="17" fillId="4" borderId="15" xfId="0" applyFont="1" applyFill="1" applyBorder="1">
      <alignment vertical="center"/>
    </xf>
    <xf numFmtId="0" fontId="17" fillId="4" borderId="6" xfId="0" applyFont="1" applyFill="1" applyBorder="1">
      <alignment vertical="center"/>
    </xf>
    <xf numFmtId="190" fontId="0" fillId="0" borderId="11" xfId="0" applyNumberFormat="1" applyBorder="1">
      <alignment vertical="center"/>
    </xf>
    <xf numFmtId="190" fontId="0" fillId="0" borderId="13" xfId="0" applyNumberFormat="1" applyBorder="1">
      <alignment vertical="center"/>
    </xf>
    <xf numFmtId="190" fontId="0" fillId="0" borderId="15" xfId="0" applyNumberFormat="1" applyBorder="1">
      <alignment vertical="center"/>
    </xf>
    <xf numFmtId="0" fontId="17" fillId="4" borderId="8" xfId="0" applyFont="1" applyFill="1" applyBorder="1">
      <alignment vertical="center"/>
    </xf>
    <xf numFmtId="188" fontId="1" fillId="0" borderId="14" xfId="1" applyNumberFormat="1" applyBorder="1">
      <alignment vertical="center"/>
    </xf>
    <xf numFmtId="188" fontId="1" fillId="0" borderId="15" xfId="1" applyNumberFormat="1" applyBorder="1">
      <alignment vertical="center"/>
    </xf>
    <xf numFmtId="188" fontId="1" fillId="0" borderId="13" xfId="1" applyNumberFormat="1" applyBorder="1">
      <alignment vertical="center"/>
    </xf>
    <xf numFmtId="188" fontId="2" fillId="2" borderId="11" xfId="1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0" fillId="0" borderId="18" xfId="0" applyBorder="1" applyAlignment="1">
      <alignment vertical="center" shrinkToFit="1"/>
    </xf>
    <xf numFmtId="0" fontId="2" fillId="2" borderId="18" xfId="0" applyFont="1" applyFill="1" applyBorder="1" applyAlignment="1">
      <alignment horizontal="center" vertical="center" shrinkToFit="1"/>
    </xf>
    <xf numFmtId="0" fontId="2" fillId="2" borderId="18" xfId="0" applyFont="1" applyFill="1" applyBorder="1" applyAlignment="1">
      <alignment vertical="center" shrinkToFit="1"/>
    </xf>
    <xf numFmtId="0" fontId="17" fillId="4" borderId="18" xfId="0" applyFont="1" applyFill="1" applyBorder="1" applyAlignment="1">
      <alignment vertical="center" shrinkToFit="1"/>
    </xf>
    <xf numFmtId="0" fontId="2" fillId="2" borderId="18" xfId="0" applyFont="1" applyFill="1" applyBorder="1" applyAlignment="1">
      <alignment horizontal="right" vertical="center" shrinkToFit="1"/>
    </xf>
    <xf numFmtId="0" fontId="17" fillId="4" borderId="21" xfId="0" applyFont="1" applyFill="1" applyBorder="1" applyAlignment="1">
      <alignment horizontal="center" vertical="center" shrinkToFit="1"/>
    </xf>
    <xf numFmtId="0" fontId="19" fillId="6" borderId="5" xfId="0" applyFont="1" applyFill="1" applyBorder="1">
      <alignment vertical="center"/>
    </xf>
    <xf numFmtId="0" fontId="0" fillId="0" borderId="0" xfId="0">
      <alignment vertical="center"/>
    </xf>
    <xf numFmtId="0" fontId="2" fillId="2" borderId="16" xfId="0" applyFont="1" applyFill="1" applyBorder="1" applyAlignment="1">
      <alignment horizontal="center" vertical="center"/>
    </xf>
    <xf numFmtId="188" fontId="0" fillId="0" borderId="13" xfId="0" applyNumberFormat="1" applyBorder="1">
      <alignment vertical="center"/>
    </xf>
    <xf numFmtId="188" fontId="0" fillId="0" borderId="15" xfId="0" applyNumberFormat="1" applyBorder="1">
      <alignment vertical="center"/>
    </xf>
    <xf numFmtId="190" fontId="1" fillId="0" borderId="0" xfId="1" applyNumberFormat="1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88" fontId="0" fillId="0" borderId="0" xfId="0" applyNumberFormat="1" applyBorder="1">
      <alignment vertical="center"/>
    </xf>
    <xf numFmtId="9" fontId="0" fillId="0" borderId="0" xfId="0" applyNumberFormat="1">
      <alignment vertical="center"/>
    </xf>
    <xf numFmtId="0" fontId="0" fillId="0" borderId="0" xfId="0" applyAlignment="1">
      <alignment vertical="center" shrinkToFit="1"/>
    </xf>
    <xf numFmtId="0" fontId="2" fillId="2" borderId="7" xfId="0" applyFont="1" applyFill="1" applyBorder="1" applyAlignment="1">
      <alignment vertical="center" shrinkToFit="1"/>
    </xf>
    <xf numFmtId="0" fontId="2" fillId="2" borderId="8" xfId="0" applyFont="1" applyFill="1" applyBorder="1" applyAlignment="1">
      <alignment vertical="center" shrinkToFit="1"/>
    </xf>
    <xf numFmtId="0" fontId="2" fillId="2" borderId="9" xfId="0" applyFont="1" applyFill="1" applyBorder="1" applyAlignment="1">
      <alignment vertical="center" shrinkToFit="1"/>
    </xf>
    <xf numFmtId="0" fontId="2" fillId="2" borderId="11" xfId="0" applyFont="1" applyFill="1" applyBorder="1" applyAlignment="1">
      <alignment horizontal="center" vertical="center" shrinkToFit="1"/>
    </xf>
    <xf numFmtId="189" fontId="0" fillId="0" borderId="13" xfId="0" applyNumberFormat="1" applyBorder="1" applyAlignment="1">
      <alignment vertical="center" shrinkToFit="1"/>
    </xf>
    <xf numFmtId="189" fontId="17" fillId="4" borderId="15" xfId="0" applyNumberFormat="1" applyFont="1" applyFill="1" applyBorder="1" applyAlignment="1">
      <alignment vertical="center" shrinkToFit="1"/>
    </xf>
    <xf numFmtId="189" fontId="1" fillId="0" borderId="17" xfId="1" applyNumberFormat="1" applyBorder="1" applyAlignment="1">
      <alignment vertical="center" shrinkToFit="1"/>
    </xf>
    <xf numFmtId="189" fontId="2" fillId="2" borderId="17" xfId="1" applyNumberFormat="1" applyFont="1" applyFill="1" applyBorder="1" applyAlignment="1">
      <alignment horizontal="right" vertical="center" shrinkToFit="1"/>
    </xf>
    <xf numFmtId="189" fontId="2" fillId="2" borderId="17" xfId="1" applyNumberFormat="1" applyFont="1" applyFill="1" applyBorder="1" applyAlignment="1">
      <alignment vertical="center" shrinkToFit="1"/>
    </xf>
    <xf numFmtId="189" fontId="17" fillId="4" borderId="17" xfId="1" applyNumberFormat="1" applyFont="1" applyFill="1" applyBorder="1" applyAlignment="1">
      <alignment vertical="center" shrinkToFit="1"/>
    </xf>
    <xf numFmtId="189" fontId="17" fillId="4" borderId="20" xfId="1" applyNumberFormat="1" applyFont="1" applyFill="1" applyBorder="1" applyAlignment="1">
      <alignment horizontal="center" vertical="center" shrinkToFit="1"/>
    </xf>
    <xf numFmtId="189" fontId="17" fillId="4" borderId="20" xfId="1" applyNumberFormat="1" applyFont="1" applyFill="1" applyBorder="1" applyAlignment="1">
      <alignment horizontal="right" vertical="center" shrinkToFit="1"/>
    </xf>
    <xf numFmtId="190" fontId="0" fillId="0" borderId="4" xfId="0" applyNumberFormat="1" applyBorder="1" applyAlignment="1">
      <alignment vertical="center" shrinkToFit="1"/>
    </xf>
    <xf numFmtId="190" fontId="18" fillId="5" borderId="29" xfId="0" applyNumberFormat="1" applyFont="1" applyFill="1" applyBorder="1" applyAlignment="1">
      <alignment vertical="center" shrinkToFit="1"/>
    </xf>
    <xf numFmtId="190" fontId="0" fillId="0" borderId="10" xfId="0" applyNumberFormat="1" applyBorder="1" applyAlignment="1">
      <alignment vertical="center" shrinkToFit="1"/>
    </xf>
    <xf numFmtId="190" fontId="0" fillId="0" borderId="5" xfId="0" applyNumberFormat="1" applyBorder="1" applyAlignment="1">
      <alignment vertical="center" shrinkToFit="1"/>
    </xf>
    <xf numFmtId="191" fontId="0" fillId="0" borderId="12" xfId="4644" applyNumberFormat="1" applyFont="1" applyBorder="1" applyAlignment="1">
      <alignment vertical="center" shrinkToFit="1"/>
    </xf>
    <xf numFmtId="190" fontId="0" fillId="0" borderId="13" xfId="0" applyNumberFormat="1" applyBorder="1" applyAlignment="1">
      <alignment vertical="center" shrinkToFit="1"/>
    </xf>
    <xf numFmtId="190" fontId="0" fillId="0" borderId="26" xfId="0" applyNumberFormat="1" applyBorder="1" applyAlignment="1">
      <alignment vertical="center" shrinkToFit="1"/>
    </xf>
    <xf numFmtId="190" fontId="0" fillId="0" borderId="23" xfId="0" applyNumberFormat="1" applyBorder="1" applyAlignment="1">
      <alignment vertical="center" shrinkToFit="1"/>
    </xf>
    <xf numFmtId="190" fontId="18" fillId="5" borderId="28" xfId="0" applyNumberFormat="1" applyFont="1" applyFill="1" applyBorder="1" applyAlignment="1">
      <alignment vertical="center" shrinkToFit="1"/>
    </xf>
    <xf numFmtId="191" fontId="0" fillId="0" borderId="15" xfId="4644" applyNumberFormat="1" applyFont="1" applyBorder="1" applyAlignment="1">
      <alignment vertical="center" shrinkToFit="1"/>
    </xf>
    <xf numFmtId="190" fontId="0" fillId="0" borderId="31" xfId="0" applyNumberFormat="1" applyBorder="1" applyAlignment="1">
      <alignment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0" fillId="0" borderId="13" xfId="0" applyBorder="1" applyAlignment="1">
      <alignment vertical="center" shrinkToFit="1"/>
    </xf>
    <xf numFmtId="191" fontId="2" fillId="2" borderId="15" xfId="4644" applyNumberFormat="1" applyFont="1" applyFill="1" applyBorder="1" applyAlignment="1">
      <alignment vertical="center" shrinkToFit="1"/>
    </xf>
    <xf numFmtId="0" fontId="0" fillId="10" borderId="0" xfId="0" applyFill="1">
      <alignment vertical="center"/>
    </xf>
    <xf numFmtId="0" fontId="27" fillId="2" borderId="13" xfId="0" applyFont="1" applyFill="1" applyBorder="1" applyAlignment="1">
      <alignment horizontal="center" vertical="center"/>
    </xf>
    <xf numFmtId="188" fontId="26" fillId="0" borderId="13" xfId="0" applyNumberFormat="1" applyFont="1" applyBorder="1" applyAlignment="1">
      <alignment vertical="center" shrinkToFit="1"/>
    </xf>
    <xf numFmtId="188" fontId="26" fillId="0" borderId="5" xfId="0" applyNumberFormat="1" applyFont="1" applyBorder="1" applyAlignment="1">
      <alignment vertical="center" shrinkToFit="1"/>
    </xf>
    <xf numFmtId="188" fontId="26" fillId="10" borderId="13" xfId="0" applyNumberFormat="1" applyFont="1" applyFill="1" applyBorder="1" applyAlignment="1">
      <alignment vertical="center" shrinkToFit="1"/>
    </xf>
    <xf numFmtId="188" fontId="26" fillId="10" borderId="5" xfId="0" applyNumberFormat="1" applyFont="1" applyFill="1" applyBorder="1" applyAlignment="1">
      <alignment vertical="center" shrinkToFit="1"/>
    </xf>
    <xf numFmtId="0" fontId="2" fillId="2" borderId="38" xfId="0" applyFont="1" applyFill="1" applyBorder="1" applyAlignment="1">
      <alignment horizontal="center" vertical="center"/>
    </xf>
    <xf numFmtId="188" fontId="0" fillId="0" borderId="39" xfId="0" applyNumberFormat="1" applyBorder="1">
      <alignment vertical="center"/>
    </xf>
    <xf numFmtId="188" fontId="0" fillId="0" borderId="18" xfId="0" applyNumberFormat="1" applyBorder="1">
      <alignment vertical="center"/>
    </xf>
    <xf numFmtId="0" fontId="2" fillId="2" borderId="40" xfId="0" applyFont="1" applyFill="1" applyBorder="1" applyAlignment="1">
      <alignment horizontal="center" vertical="center"/>
    </xf>
    <xf numFmtId="188" fontId="0" fillId="0" borderId="41" xfId="0" applyNumberFormat="1" applyBorder="1">
      <alignment vertical="center"/>
    </xf>
    <xf numFmtId="0" fontId="2" fillId="2" borderId="22" xfId="0" applyFont="1" applyFill="1" applyBorder="1" applyAlignment="1">
      <alignment horizontal="center" vertical="center"/>
    </xf>
    <xf numFmtId="188" fontId="0" fillId="0" borderId="6" xfId="0" applyNumberFormat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6" fillId="0" borderId="17" xfId="0" applyFont="1" applyFill="1" applyBorder="1">
      <alignment vertical="center"/>
    </xf>
    <xf numFmtId="189" fontId="26" fillId="0" borderId="17" xfId="1" applyNumberFormat="1" applyFont="1" applyFill="1" applyBorder="1" applyAlignment="1">
      <alignment vertical="center" shrinkToFit="1"/>
    </xf>
    <xf numFmtId="0" fontId="26" fillId="0" borderId="18" xfId="0" applyFont="1" applyFill="1" applyBorder="1" applyAlignment="1">
      <alignment vertical="center" shrinkToFit="1"/>
    </xf>
    <xf numFmtId="0" fontId="41" fillId="0" borderId="17" xfId="0" applyFont="1" applyFill="1" applyBorder="1">
      <alignment vertical="center"/>
    </xf>
    <xf numFmtId="188" fontId="19" fillId="6" borderId="13" xfId="0" applyNumberFormat="1" applyFont="1" applyFill="1" applyBorder="1" applyAlignment="1">
      <alignment vertical="center" shrinkToFit="1"/>
    </xf>
    <xf numFmtId="188" fontId="26" fillId="0" borderId="13" xfId="0" applyNumberFormat="1" applyFont="1" applyFill="1" applyBorder="1" applyAlignment="1">
      <alignment vertical="center" shrinkToFit="1"/>
    </xf>
    <xf numFmtId="188" fontId="26" fillId="0" borderId="5" xfId="0" applyNumberFormat="1" applyFont="1" applyFill="1" applyBorder="1" applyAlignment="1">
      <alignment vertical="center" shrinkToFit="1"/>
    </xf>
    <xf numFmtId="188" fontId="19" fillId="6" borderId="5" xfId="0" applyNumberFormat="1" applyFont="1" applyFill="1" applyBorder="1" applyAlignment="1">
      <alignment vertical="center" shrinkToFit="1"/>
    </xf>
    <xf numFmtId="188" fontId="20" fillId="6" borderId="12" xfId="1" applyNumberFormat="1" applyFont="1" applyFill="1" applyBorder="1">
      <alignment vertical="center"/>
    </xf>
    <xf numFmtId="188" fontId="19" fillId="6" borderId="13" xfId="1" applyNumberFormat="1" applyFont="1" applyFill="1" applyBorder="1">
      <alignment vertical="center"/>
    </xf>
    <xf numFmtId="0" fontId="19" fillId="6" borderId="12" xfId="0" applyFont="1" applyFill="1" applyBorder="1">
      <alignment vertical="center"/>
    </xf>
    <xf numFmtId="188" fontId="19" fillId="6" borderId="23" xfId="1" applyNumberFormat="1" applyFont="1" applyFill="1" applyBorder="1">
      <alignment vertical="center"/>
    </xf>
    <xf numFmtId="0" fontId="19" fillId="6" borderId="24" xfId="0" applyFont="1" applyFill="1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191" fontId="0" fillId="0" borderId="13" xfId="4644" applyNumberFormat="1" applyFont="1" applyBorder="1" applyAlignment="1">
      <alignment vertical="center" shrinkToFit="1"/>
    </xf>
    <xf numFmtId="0" fontId="2" fillId="2" borderId="11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7" xfId="0" applyBorder="1">
      <alignment vertical="center"/>
    </xf>
    <xf numFmtId="0" fontId="2" fillId="2" borderId="17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/>
    </xf>
    <xf numFmtId="0" fontId="0" fillId="0" borderId="11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0" xfId="0">
      <alignment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1" fillId="0" borderId="0" xfId="1">
      <alignment vertical="center"/>
    </xf>
    <xf numFmtId="188" fontId="0" fillId="7" borderId="13" xfId="0" applyNumberFormat="1" applyFill="1" applyBorder="1">
      <alignment vertical="center"/>
    </xf>
    <xf numFmtId="188" fontId="0" fillId="7" borderId="23" xfId="0" applyNumberFormat="1" applyFill="1" applyBorder="1">
      <alignment vertical="center"/>
    </xf>
    <xf numFmtId="188" fontId="0" fillId="0" borderId="0" xfId="0" applyNumberFormat="1">
      <alignment vertical="center"/>
    </xf>
    <xf numFmtId="190" fontId="0" fillId="7" borderId="5" xfId="0" applyNumberFormat="1" applyFill="1" applyBorder="1">
      <alignment vertical="center"/>
    </xf>
    <xf numFmtId="188" fontId="42" fillId="0" borderId="13" xfId="0" applyNumberFormat="1" applyFont="1" applyBorder="1" applyAlignment="1">
      <alignment vertical="center" shrinkToFit="1"/>
    </xf>
    <xf numFmtId="0" fontId="0" fillId="0" borderId="17" xfId="0" applyBorder="1">
      <alignment vertical="center"/>
    </xf>
    <xf numFmtId="0" fontId="0" fillId="0" borderId="0" xfId="0">
      <alignment vertical="center"/>
    </xf>
    <xf numFmtId="0" fontId="27" fillId="2" borderId="13" xfId="0" applyFont="1" applyFill="1" applyBorder="1" applyAlignment="1">
      <alignment horizontal="center" vertical="center"/>
    </xf>
    <xf numFmtId="0" fontId="0" fillId="0" borderId="17" xfId="0" applyBorder="1">
      <alignment vertical="center"/>
    </xf>
    <xf numFmtId="0" fontId="0" fillId="7" borderId="0" xfId="0" applyFill="1">
      <alignment vertical="center"/>
    </xf>
    <xf numFmtId="188" fontId="19" fillId="0" borderId="13" xfId="0" applyNumberFormat="1" applyFont="1" applyFill="1" applyBorder="1" applyAlignment="1">
      <alignment vertical="center" shrinkToFit="1"/>
    </xf>
    <xf numFmtId="0" fontId="0" fillId="0" borderId="0" xfId="0" applyFill="1">
      <alignment vertical="center"/>
    </xf>
    <xf numFmtId="0" fontId="27" fillId="2" borderId="13" xfId="0" applyFont="1" applyFill="1" applyBorder="1" applyAlignment="1">
      <alignment horizontal="center" vertical="center" shrinkToFit="1"/>
    </xf>
    <xf numFmtId="0" fontId="0" fillId="0" borderId="23" xfId="0" applyBorder="1">
      <alignment vertical="center"/>
    </xf>
    <xf numFmtId="189" fontId="0" fillId="0" borderId="23" xfId="0" applyNumberFormat="1" applyBorder="1" applyAlignment="1">
      <alignment vertical="center" shrinkToFit="1"/>
    </xf>
    <xf numFmtId="0" fontId="19" fillId="6" borderId="22" xfId="0" applyFont="1" applyFill="1" applyBorder="1">
      <alignment vertical="center"/>
    </xf>
    <xf numFmtId="188" fontId="43" fillId="6" borderId="12" xfId="1" applyNumberFormat="1" applyFont="1" applyFill="1" applyBorder="1">
      <alignment vertical="center"/>
    </xf>
    <xf numFmtId="188" fontId="42" fillId="6" borderId="13" xfId="1" applyNumberFormat="1" applyFont="1" applyFill="1" applyBorder="1">
      <alignment vertical="center"/>
    </xf>
    <xf numFmtId="0" fontId="42" fillId="6" borderId="5" xfId="0" applyFont="1" applyFill="1" applyBorder="1">
      <alignment vertical="center"/>
    </xf>
    <xf numFmtId="188" fontId="42" fillId="6" borderId="12" xfId="1" applyNumberFormat="1" applyFont="1" applyFill="1" applyBorder="1">
      <alignment vertical="center"/>
    </xf>
    <xf numFmtId="0" fontId="0" fillId="8" borderId="17" xfId="0" applyFont="1" applyFill="1" applyBorder="1">
      <alignment vertical="center"/>
    </xf>
    <xf numFmtId="0" fontId="40" fillId="8" borderId="17" xfId="0" applyFont="1" applyFill="1" applyBorder="1">
      <alignment vertical="center"/>
    </xf>
    <xf numFmtId="189" fontId="40" fillId="8" borderId="17" xfId="1" applyNumberFormat="1" applyFont="1" applyFill="1" applyBorder="1" applyAlignment="1">
      <alignment vertical="center" shrinkToFit="1"/>
    </xf>
    <xf numFmtId="0" fontId="40" fillId="8" borderId="18" xfId="0" applyFont="1" applyFill="1" applyBorder="1" applyAlignment="1">
      <alignment vertical="center" shrinkToFit="1"/>
    </xf>
    <xf numFmtId="0" fontId="0" fillId="0" borderId="93" xfId="0" applyBorder="1">
      <alignment vertical="center"/>
    </xf>
    <xf numFmtId="188" fontId="1" fillId="0" borderId="94" xfId="1" applyNumberFormat="1" applyBorder="1">
      <alignment vertical="center"/>
    </xf>
    <xf numFmtId="3" fontId="1" fillId="0" borderId="94" xfId="1" applyNumberFormat="1" applyBorder="1">
      <alignment vertical="center"/>
    </xf>
    <xf numFmtId="0" fontId="1" fillId="0" borderId="94" xfId="1" applyBorder="1">
      <alignment vertical="center"/>
    </xf>
    <xf numFmtId="0" fontId="0" fillId="50" borderId="91" xfId="0" applyFill="1" applyBorder="1">
      <alignment vertical="center"/>
    </xf>
    <xf numFmtId="188" fontId="0" fillId="50" borderId="92" xfId="1" applyNumberFormat="1" applyFont="1" applyFill="1" applyBorder="1">
      <alignment vertical="center"/>
    </xf>
    <xf numFmtId="0" fontId="0" fillId="0" borderId="0" xfId="0">
      <alignment vertical="center"/>
    </xf>
    <xf numFmtId="0" fontId="0" fillId="6" borderId="93" xfId="0" applyFill="1" applyBorder="1">
      <alignment vertical="center"/>
    </xf>
    <xf numFmtId="0" fontId="1" fillId="6" borderId="94" xfId="1" applyFill="1" applyBorder="1">
      <alignment vertical="center"/>
    </xf>
    <xf numFmtId="0" fontId="0" fillId="0" borderId="22" xfId="0" applyBorder="1">
      <alignment vertical="center"/>
    </xf>
    <xf numFmtId="188" fontId="1" fillId="0" borderId="23" xfId="1" applyNumberFormat="1" applyBorder="1">
      <alignment vertical="center"/>
    </xf>
    <xf numFmtId="190" fontId="0" fillId="0" borderId="0" xfId="0" applyNumberFormat="1">
      <alignment vertical="center"/>
    </xf>
    <xf numFmtId="1" fontId="1" fillId="0" borderId="0" xfId="1" applyNumberFormat="1">
      <alignment vertical="center"/>
    </xf>
    <xf numFmtId="188" fontId="0" fillId="0" borderId="0" xfId="0" applyNumberFormat="1">
      <alignment vertical="center"/>
    </xf>
    <xf numFmtId="0" fontId="0" fillId="0" borderId="0" xfId="0">
      <alignment vertical="center"/>
    </xf>
    <xf numFmtId="188" fontId="0" fillId="0" borderId="0" xfId="0" applyNumberFormat="1">
      <alignment vertical="center"/>
    </xf>
    <xf numFmtId="188" fontId="19" fillId="8" borderId="13" xfId="0" applyNumberFormat="1" applyFont="1" applyFill="1" applyBorder="1" applyAlignment="1">
      <alignment vertical="center" shrinkToFit="1"/>
    </xf>
    <xf numFmtId="0" fontId="0" fillId="8" borderId="17" xfId="0" applyFont="1" applyFill="1" applyBorder="1" applyAlignment="1">
      <alignment horizontal="left" vertical="center"/>
    </xf>
    <xf numFmtId="0" fontId="40" fillId="8" borderId="17" xfId="0" applyFont="1" applyFill="1" applyBorder="1" applyAlignment="1">
      <alignment horizontal="left" vertical="center"/>
    </xf>
    <xf numFmtId="0" fontId="43" fillId="49" borderId="95" xfId="0" applyFont="1" applyFill="1" applyBorder="1">
      <alignment vertical="center"/>
    </xf>
    <xf numFmtId="0" fontId="42" fillId="49" borderId="96" xfId="1" applyFont="1" applyFill="1" applyBorder="1">
      <alignment vertical="center"/>
    </xf>
    <xf numFmtId="0" fontId="43" fillId="6" borderId="17" xfId="0" applyFont="1" applyFill="1" applyBorder="1">
      <alignment vertical="center"/>
    </xf>
    <xf numFmtId="0" fontId="42" fillId="6" borderId="17" xfId="0" applyFont="1" applyFill="1" applyBorder="1">
      <alignment vertical="center"/>
    </xf>
    <xf numFmtId="189" fontId="42" fillId="6" borderId="17" xfId="1" applyNumberFormat="1" applyFont="1" applyFill="1" applyBorder="1" applyAlignment="1">
      <alignment vertical="center" shrinkToFit="1"/>
    </xf>
    <xf numFmtId="0" fontId="42" fillId="6" borderId="18" xfId="0" applyFont="1" applyFill="1" applyBorder="1" applyAlignment="1">
      <alignment vertical="center" shrinkToFit="1"/>
    </xf>
    <xf numFmtId="188" fontId="26" fillId="8" borderId="13" xfId="0" applyNumberFormat="1" applyFont="1" applyFill="1" applyBorder="1" applyAlignment="1">
      <alignment vertical="center" shrinkToFit="1"/>
    </xf>
    <xf numFmtId="0" fontId="0" fillId="0" borderId="0" xfId="0">
      <alignment vertical="center"/>
    </xf>
    <xf numFmtId="0" fontId="0" fillId="0" borderId="0" xfId="0" applyBorder="1">
      <alignment vertical="center"/>
    </xf>
    <xf numFmtId="188" fontId="1" fillId="0" borderId="0" xfId="1" applyNumberFormat="1" applyBorder="1">
      <alignment vertical="center"/>
    </xf>
    <xf numFmtId="0" fontId="203" fillId="0" borderId="13" xfId="0" applyFont="1" applyBorder="1">
      <alignment vertical="center"/>
    </xf>
    <xf numFmtId="0" fontId="204" fillId="0" borderId="17" xfId="0" applyFont="1" applyFill="1" applyBorder="1">
      <alignment vertical="center"/>
    </xf>
    <xf numFmtId="0" fontId="43" fillId="0" borderId="0" xfId="0" applyFont="1" applyAlignment="1">
      <alignment horizontal="right" vertical="center"/>
    </xf>
    <xf numFmtId="0" fontId="40" fillId="0" borderId="0" xfId="10357">
      <alignment vertical="center"/>
    </xf>
    <xf numFmtId="0" fontId="205" fillId="0" borderId="0" xfId="10357" applyFont="1" applyAlignment="1">
      <alignment vertical="center"/>
    </xf>
    <xf numFmtId="0" fontId="205" fillId="8" borderId="0" xfId="10357" applyFont="1" applyFill="1" applyBorder="1" applyAlignment="1">
      <alignment vertical="center"/>
    </xf>
    <xf numFmtId="41" fontId="207" fillId="0" borderId="0" xfId="10391" applyFont="1" applyBorder="1" applyAlignment="1">
      <alignment vertical="center"/>
    </xf>
    <xf numFmtId="0" fontId="208" fillId="8" borderId="0" xfId="10392" applyFont="1" applyFill="1" applyBorder="1" applyAlignment="1">
      <alignment vertical="center"/>
    </xf>
    <xf numFmtId="0" fontId="201" fillId="0" borderId="0" xfId="10357" applyFont="1">
      <alignment vertical="center"/>
    </xf>
    <xf numFmtId="14" fontId="205" fillId="8" borderId="0" xfId="10357" applyNumberFormat="1" applyFont="1" applyFill="1" applyBorder="1" applyAlignment="1">
      <alignment vertical="center"/>
    </xf>
    <xf numFmtId="0" fontId="185" fillId="8" borderId="0" xfId="10392" applyFont="1" applyFill="1" applyBorder="1" applyAlignment="1">
      <alignment vertical="center"/>
    </xf>
    <xf numFmtId="0" fontId="205" fillId="0" borderId="0" xfId="10357" applyFont="1" applyAlignment="1"/>
    <xf numFmtId="41" fontId="205" fillId="0" borderId="0" xfId="10391" applyFont="1" applyAlignment="1"/>
    <xf numFmtId="0" fontId="208" fillId="8" borderId="0" xfId="10393" applyFont="1" applyFill="1" applyBorder="1" applyAlignment="1">
      <alignment vertical="center"/>
    </xf>
    <xf numFmtId="0" fontId="205" fillId="0" borderId="44" xfId="10357" applyFont="1" applyBorder="1" applyAlignment="1">
      <alignment vertical="center"/>
    </xf>
    <xf numFmtId="41" fontId="205" fillId="0" borderId="0" xfId="10391" applyFont="1" applyBorder="1" applyAlignment="1">
      <alignment vertical="center"/>
    </xf>
    <xf numFmtId="0" fontId="207" fillId="0" borderId="0" xfId="10357" applyFont="1" applyBorder="1" applyAlignment="1">
      <alignment horizontal="left"/>
    </xf>
    <xf numFmtId="0" fontId="205" fillId="0" borderId="0" xfId="10357" applyFont="1" applyAlignment="1">
      <alignment horizontal="right" vertical="center"/>
    </xf>
    <xf numFmtId="41" fontId="205" fillId="2" borderId="93" xfId="10391" applyFont="1" applyFill="1" applyBorder="1" applyAlignment="1">
      <alignment horizontal="center" vertical="center" shrinkToFit="1"/>
    </xf>
    <xf numFmtId="41" fontId="205" fillId="2" borderId="1" xfId="10391" applyFont="1" applyFill="1" applyBorder="1" applyAlignment="1">
      <alignment horizontal="center" vertical="center" shrinkToFit="1"/>
    </xf>
    <xf numFmtId="41" fontId="207" fillId="8" borderId="94" xfId="10391" applyFont="1" applyFill="1" applyBorder="1" applyAlignment="1">
      <alignment horizontal="center" vertical="center"/>
    </xf>
    <xf numFmtId="0" fontId="201" fillId="0" borderId="1" xfId="10357" applyFont="1" applyBorder="1">
      <alignment vertical="center"/>
    </xf>
    <xf numFmtId="41" fontId="207" fillId="8" borderId="100" xfId="10391" applyFont="1" applyFill="1" applyBorder="1" applyAlignment="1">
      <alignment horizontal="center" vertical="center" shrinkToFit="1"/>
    </xf>
    <xf numFmtId="341" fontId="207" fillId="53" borderId="100" xfId="10391" applyNumberFormat="1" applyFont="1" applyFill="1" applyBorder="1" applyAlignment="1">
      <alignment horizontal="center" vertical="center"/>
    </xf>
    <xf numFmtId="341" fontId="207" fillId="8" borderId="100" xfId="10391" applyNumberFormat="1" applyFont="1" applyFill="1" applyBorder="1" applyAlignment="1">
      <alignment horizontal="center" vertical="center"/>
    </xf>
    <xf numFmtId="0" fontId="205" fillId="8" borderId="1" xfId="10357" applyFont="1" applyFill="1" applyBorder="1" applyAlignment="1">
      <alignment horizontal="center" vertical="center"/>
    </xf>
    <xf numFmtId="0" fontId="201" fillId="7" borderId="1" xfId="10357" applyFont="1" applyFill="1" applyBorder="1" applyAlignment="1">
      <alignment horizontal="center" vertical="center"/>
    </xf>
    <xf numFmtId="0" fontId="201" fillId="0" borderId="1" xfId="10357" applyFont="1" applyBorder="1" applyAlignment="1">
      <alignment horizontal="center" vertical="center"/>
    </xf>
    <xf numFmtId="0" fontId="207" fillId="0" borderId="87" xfId="10357" applyFont="1" applyFill="1" applyBorder="1" applyAlignment="1">
      <alignment horizontal="center" vertical="center"/>
    </xf>
    <xf numFmtId="41" fontId="207" fillId="53" borderId="100" xfId="10391" applyFont="1" applyFill="1" applyBorder="1" applyAlignment="1">
      <alignment horizontal="center" vertical="center"/>
    </xf>
    <xf numFmtId="41" fontId="207" fillId="0" borderId="100" xfId="10391" applyFont="1" applyFill="1" applyBorder="1" applyAlignment="1">
      <alignment vertical="center"/>
    </xf>
    <xf numFmtId="0" fontId="207" fillId="0" borderId="1" xfId="10357" applyFont="1" applyFill="1" applyBorder="1" applyAlignment="1">
      <alignment horizontal="left" vertical="center"/>
    </xf>
    <xf numFmtId="0" fontId="201" fillId="54" borderId="94" xfId="10357" applyFont="1" applyFill="1" applyBorder="1" applyAlignment="1">
      <alignment horizontal="center" vertical="center"/>
    </xf>
    <xf numFmtId="0" fontId="210" fillId="52" borderId="1" xfId="10357" applyFont="1" applyFill="1" applyBorder="1" applyAlignment="1">
      <alignment horizontal="center" vertical="center"/>
    </xf>
    <xf numFmtId="0" fontId="207" fillId="0" borderId="1" xfId="10357" applyFont="1" applyBorder="1" applyAlignment="1">
      <alignment horizontal="center" vertical="center"/>
    </xf>
    <xf numFmtId="41" fontId="207" fillId="0" borderId="94" xfId="10391" applyFont="1" applyBorder="1" applyAlignment="1">
      <alignment vertical="center"/>
    </xf>
    <xf numFmtId="340" fontId="207" fillId="0" borderId="94" xfId="10391" applyNumberFormat="1" applyFont="1" applyBorder="1" applyAlignment="1">
      <alignment vertical="center"/>
    </xf>
    <xf numFmtId="41" fontId="207" fillId="8" borderId="94" xfId="10391" applyFont="1" applyFill="1" applyBorder="1" applyAlignment="1">
      <alignment vertical="center"/>
    </xf>
    <xf numFmtId="0" fontId="207" fillId="0" borderId="1" xfId="10357" applyFont="1" applyBorder="1" applyAlignment="1">
      <alignment horizontal="left" vertical="center"/>
    </xf>
    <xf numFmtId="1" fontId="201" fillId="0" borderId="94" xfId="10357" applyNumberFormat="1" applyFont="1" applyBorder="1" applyAlignment="1">
      <alignment horizontal="center" vertical="center"/>
    </xf>
    <xf numFmtId="0" fontId="211" fillId="0" borderId="1" xfId="10357" applyFont="1" applyBorder="1" applyAlignment="1">
      <alignment horizontal="left" vertical="center"/>
    </xf>
    <xf numFmtId="41" fontId="207" fillId="53" borderId="94" xfId="10391" applyFont="1" applyFill="1" applyBorder="1" applyAlignment="1">
      <alignment horizontal="center" vertical="center"/>
    </xf>
    <xf numFmtId="0" fontId="207" fillId="0" borderId="1" xfId="10357" applyFont="1" applyBorder="1" applyAlignment="1">
      <alignment horizontal="left" vertical="center" shrinkToFit="1"/>
    </xf>
    <xf numFmtId="0" fontId="201" fillId="0" borderId="1" xfId="10357" applyFont="1" applyFill="1" applyBorder="1" applyAlignment="1">
      <alignment horizontal="center" vertical="center"/>
    </xf>
    <xf numFmtId="0" fontId="205" fillId="2" borderId="1" xfId="10357" applyFont="1" applyFill="1" applyBorder="1" applyAlignment="1">
      <alignment horizontal="center" vertical="center"/>
    </xf>
    <xf numFmtId="41" fontId="205" fillId="2" borderId="94" xfId="10391" applyFont="1" applyFill="1" applyBorder="1" applyAlignment="1">
      <alignment vertical="center"/>
    </xf>
    <xf numFmtId="41" fontId="205" fillId="8" borderId="94" xfId="10391" applyFont="1" applyFill="1" applyBorder="1" applyAlignment="1">
      <alignment vertical="center"/>
    </xf>
    <xf numFmtId="0" fontId="201" fillId="49" borderId="94" xfId="10357" applyFont="1" applyFill="1" applyBorder="1" applyAlignment="1">
      <alignment horizontal="center" vertical="center"/>
    </xf>
    <xf numFmtId="0" fontId="210" fillId="55" borderId="94" xfId="10357" applyFont="1" applyFill="1" applyBorder="1" applyAlignment="1">
      <alignment horizontal="center" vertical="center"/>
    </xf>
    <xf numFmtId="0" fontId="210" fillId="55" borderId="1" xfId="10357" applyFont="1" applyFill="1" applyBorder="1" applyAlignment="1">
      <alignment horizontal="center" vertical="center"/>
    </xf>
    <xf numFmtId="178" fontId="201" fillId="0" borderId="1" xfId="10357" applyNumberFormat="1" applyFont="1" applyBorder="1" applyAlignment="1">
      <alignment horizontal="center" vertical="center"/>
    </xf>
    <xf numFmtId="0" fontId="210" fillId="8" borderId="1" xfId="10357" applyFont="1" applyFill="1" applyBorder="1" applyAlignment="1">
      <alignment horizontal="center" vertical="center"/>
    </xf>
    <xf numFmtId="9" fontId="201" fillId="7" borderId="1" xfId="10394" applyFont="1" applyFill="1" applyBorder="1" applyAlignment="1">
      <alignment horizontal="center" vertical="center"/>
    </xf>
    <xf numFmtId="0" fontId="207" fillId="8" borderId="1" xfId="10357" applyFont="1" applyFill="1" applyBorder="1" applyAlignment="1">
      <alignment horizontal="center" vertical="center"/>
    </xf>
    <xf numFmtId="0" fontId="207" fillId="8" borderId="1" xfId="10357" applyFont="1" applyFill="1" applyBorder="1" applyAlignment="1">
      <alignment horizontal="left" vertical="center"/>
    </xf>
    <xf numFmtId="0" fontId="201" fillId="8" borderId="1" xfId="10357" applyFont="1" applyFill="1" applyBorder="1" applyAlignment="1">
      <alignment horizontal="center" vertical="center"/>
    </xf>
    <xf numFmtId="41" fontId="201" fillId="7" borderId="1" xfId="10391" applyFont="1" applyFill="1" applyBorder="1" applyAlignment="1">
      <alignment horizontal="center" vertical="center"/>
    </xf>
    <xf numFmtId="0" fontId="207" fillId="9" borderId="94" xfId="10357" applyFont="1" applyFill="1" applyBorder="1" applyAlignment="1">
      <alignment horizontal="center" vertical="center"/>
    </xf>
    <xf numFmtId="41" fontId="207" fillId="8" borderId="94" xfId="10391" applyNumberFormat="1" applyFont="1" applyFill="1" applyBorder="1" applyAlignment="1">
      <alignment vertical="center"/>
    </xf>
    <xf numFmtId="0" fontId="207" fillId="0" borderId="94" xfId="10357" applyFont="1" applyBorder="1" applyAlignment="1">
      <alignment horizontal="center" vertical="center" shrinkToFit="1"/>
    </xf>
    <xf numFmtId="0" fontId="205" fillId="2" borderId="1" xfId="10357" applyFont="1" applyFill="1" applyBorder="1" applyAlignment="1">
      <alignment vertical="center" shrinkToFit="1"/>
    </xf>
    <xf numFmtId="0" fontId="205" fillId="2" borderId="1" xfId="10357" applyFont="1" applyFill="1" applyBorder="1" applyAlignment="1">
      <alignment horizontal="left" vertical="center" shrinkToFit="1"/>
    </xf>
    <xf numFmtId="0" fontId="207" fillId="8" borderId="1" xfId="10357" applyFont="1" applyFill="1" applyBorder="1" applyAlignment="1">
      <alignment horizontal="left" vertical="center" shrinkToFit="1"/>
    </xf>
    <xf numFmtId="191" fontId="201" fillId="7" borderId="1" xfId="10394" applyNumberFormat="1" applyFont="1" applyFill="1" applyBorder="1" applyAlignment="1">
      <alignment horizontal="center" vertical="center"/>
    </xf>
    <xf numFmtId="41" fontId="205" fillId="2" borderId="1" xfId="10391" applyFont="1" applyFill="1" applyBorder="1" applyAlignment="1">
      <alignment horizontal="center" vertical="center"/>
    </xf>
    <xf numFmtId="41" fontId="207" fillId="2" borderId="1" xfId="10391" applyFont="1" applyFill="1" applyBorder="1" applyAlignment="1">
      <alignment horizontal="center" vertical="center"/>
    </xf>
    <xf numFmtId="42" fontId="212" fillId="0" borderId="1" xfId="10357" applyNumberFormat="1" applyFont="1" applyBorder="1" applyAlignment="1">
      <alignment horizontal="center" vertical="center"/>
    </xf>
    <xf numFmtId="41" fontId="213" fillId="0" borderId="1" xfId="10357" applyNumberFormat="1" applyFont="1" applyBorder="1">
      <alignment vertical="center"/>
    </xf>
    <xf numFmtId="342" fontId="0" fillId="0" borderId="0" xfId="0" applyNumberFormat="1" applyAlignment="1">
      <alignment vertical="center" shrinkToFit="1"/>
    </xf>
    <xf numFmtId="342" fontId="43" fillId="0" borderId="0" xfId="0" applyNumberFormat="1" applyFont="1" applyAlignment="1">
      <alignment vertical="center" shrinkToFit="1"/>
    </xf>
    <xf numFmtId="340" fontId="207" fillId="8" borderId="94" xfId="10391" applyNumberFormat="1" applyFont="1" applyFill="1" applyBorder="1" applyAlignment="1">
      <alignment vertical="center"/>
    </xf>
    <xf numFmtId="0" fontId="215" fillId="0" borderId="0" xfId="10357" applyFont="1" applyBorder="1" applyAlignment="1">
      <alignment horizontal="center" vertical="center"/>
    </xf>
    <xf numFmtId="0" fontId="215" fillId="0" borderId="0" xfId="10357" applyFont="1" applyBorder="1" applyAlignment="1">
      <alignment horizontal="center"/>
    </xf>
    <xf numFmtId="0" fontId="215" fillId="0" borderId="0" xfId="10357" applyFont="1" applyBorder="1" applyAlignment="1">
      <alignment horizontal="center" vertical="center" shrinkToFit="1"/>
    </xf>
    <xf numFmtId="192" fontId="215" fillId="0" borderId="0" xfId="10357" applyNumberFormat="1" applyFont="1" applyBorder="1" applyAlignment="1">
      <alignment horizontal="center" vertical="center" shrinkToFit="1"/>
    </xf>
    <xf numFmtId="0" fontId="216" fillId="0" borderId="0" xfId="10357" applyFont="1" applyBorder="1" applyAlignment="1">
      <alignment horizontal="center" vertical="center"/>
    </xf>
    <xf numFmtId="0" fontId="216" fillId="0" borderId="0" xfId="10357" applyFont="1" applyBorder="1" applyAlignment="1">
      <alignment horizontal="center"/>
    </xf>
    <xf numFmtId="0" fontId="216" fillId="0" borderId="0" xfId="10357" applyFont="1" applyBorder="1" applyAlignment="1">
      <alignment horizontal="center" vertical="center" shrinkToFit="1"/>
    </xf>
    <xf numFmtId="192" fontId="216" fillId="0" borderId="0" xfId="10357" applyNumberFormat="1" applyFont="1" applyBorder="1" applyAlignment="1">
      <alignment horizontal="center" vertical="center" shrinkToFit="1"/>
    </xf>
    <xf numFmtId="189" fontId="43" fillId="0" borderId="23" xfId="0" applyNumberFormat="1" applyFont="1" applyBorder="1" applyAlignment="1">
      <alignment vertical="center" shrinkToFit="1"/>
    </xf>
    <xf numFmtId="342" fontId="0" fillId="0" borderId="23" xfId="0" applyNumberFormat="1" applyBorder="1">
      <alignment vertical="center"/>
    </xf>
    <xf numFmtId="188" fontId="0" fillId="0" borderId="0" xfId="0" applyNumberFormat="1">
      <alignment vertical="center"/>
    </xf>
    <xf numFmtId="0" fontId="0" fillId="0" borderId="102" xfId="0" applyBorder="1">
      <alignment vertical="center"/>
    </xf>
    <xf numFmtId="0" fontId="0" fillId="0" borderId="103" xfId="0" applyBorder="1">
      <alignment vertical="center"/>
    </xf>
    <xf numFmtId="188" fontId="26" fillId="8" borderId="5" xfId="0" applyNumberFormat="1" applyFont="1" applyFill="1" applyBorder="1" applyAlignment="1">
      <alignment vertical="center" shrinkToFit="1"/>
    </xf>
    <xf numFmtId="188" fontId="26" fillId="0" borderId="12" xfId="0" applyNumberFormat="1" applyFont="1" applyFill="1" applyBorder="1" applyAlignment="1">
      <alignment vertical="center" shrinkToFit="1"/>
    </xf>
    <xf numFmtId="188" fontId="26" fillId="8" borderId="12" xfId="0" applyNumberFormat="1" applyFont="1" applyFill="1" applyBorder="1" applyAlignment="1">
      <alignment vertical="center" shrinkToFit="1"/>
    </xf>
    <xf numFmtId="0" fontId="20" fillId="6" borderId="25" xfId="0" applyFont="1" applyFill="1" applyBorder="1">
      <alignment vertical="center"/>
    </xf>
    <xf numFmtId="9" fontId="19" fillId="7" borderId="26" xfId="4644" applyFont="1" applyFill="1" applyBorder="1">
      <alignment vertical="center"/>
    </xf>
    <xf numFmtId="0" fontId="0" fillId="0" borderId="1" xfId="0" applyFill="1" applyBorder="1">
      <alignment vertical="center"/>
    </xf>
    <xf numFmtId="0" fontId="44" fillId="8" borderId="1" xfId="10357" applyFont="1" applyFill="1" applyBorder="1" applyAlignment="1">
      <alignment horizontal="center" vertical="center"/>
    </xf>
    <xf numFmtId="0" fontId="0" fillId="8" borderId="1" xfId="0" applyFill="1" applyBorder="1">
      <alignment vertical="center"/>
    </xf>
    <xf numFmtId="0" fontId="42" fillId="6" borderId="17" xfId="0" applyFont="1" applyFill="1" applyBorder="1" applyAlignment="1">
      <alignment horizontal="left" vertical="center"/>
    </xf>
    <xf numFmtId="10" fontId="18" fillId="5" borderId="30" xfId="4644" applyNumberFormat="1" applyFont="1" applyFill="1" applyBorder="1" applyAlignment="1">
      <alignment vertical="center" shrinkToFit="1"/>
    </xf>
    <xf numFmtId="0" fontId="0" fillId="0" borderId="0" xfId="0">
      <alignment vertical="center"/>
    </xf>
    <xf numFmtId="0" fontId="27" fillId="2" borderId="13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27" fillId="2" borderId="11" xfId="0" applyFont="1" applyFill="1" applyBorder="1" applyAlignment="1">
      <alignment horizontal="center" vertical="center"/>
    </xf>
    <xf numFmtId="0" fontId="27" fillId="2" borderId="13" xfId="0" applyFont="1" applyFill="1" applyBorder="1" applyAlignment="1">
      <alignment horizontal="center" vertical="center"/>
    </xf>
    <xf numFmtId="0" fontId="27" fillId="2" borderId="4" xfId="0" applyFont="1" applyFill="1" applyBorder="1" applyAlignment="1">
      <alignment horizontal="center" vertical="center"/>
    </xf>
    <xf numFmtId="0" fontId="27" fillId="2" borderId="5" xfId="0" applyFont="1" applyFill="1" applyBorder="1" applyAlignment="1">
      <alignment horizontal="center" vertical="center"/>
    </xf>
    <xf numFmtId="0" fontId="27" fillId="2" borderId="42" xfId="0" applyFont="1" applyFill="1" applyBorder="1" applyAlignment="1">
      <alignment horizontal="center" vertical="center"/>
    </xf>
    <xf numFmtId="0" fontId="27" fillId="2" borderId="26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0" fillId="0" borderId="5" xfId="0" applyBorder="1" applyAlignment="1">
      <alignment vertical="center" wrapText="1"/>
    </xf>
    <xf numFmtId="188" fontId="0" fillId="0" borderId="0" xfId="0" applyNumberFormat="1">
      <alignment vertical="center"/>
    </xf>
    <xf numFmtId="0" fontId="0" fillId="0" borderId="0" xfId="0">
      <alignment vertical="center"/>
    </xf>
    <xf numFmtId="1" fontId="0" fillId="0" borderId="0" xfId="0" applyNumberFormat="1">
      <alignment vertical="center"/>
    </xf>
    <xf numFmtId="189" fontId="0" fillId="0" borderId="0" xfId="0" applyNumberFormat="1">
      <alignment vertical="center"/>
    </xf>
    <xf numFmtId="0" fontId="220" fillId="0" borderId="0" xfId="1" applyFont="1">
      <alignment vertical="center"/>
    </xf>
    <xf numFmtId="0" fontId="1" fillId="0" borderId="110" xfId="1" applyBorder="1">
      <alignment vertical="center"/>
    </xf>
    <xf numFmtId="0" fontId="40" fillId="0" borderId="94" xfId="1" applyFont="1" applyBorder="1">
      <alignment vertical="center"/>
    </xf>
    <xf numFmtId="0" fontId="0" fillId="0" borderId="95" xfId="0" applyBorder="1">
      <alignment vertical="center"/>
    </xf>
    <xf numFmtId="0" fontId="1" fillId="0" borderId="111" xfId="1" applyBorder="1">
      <alignment vertical="center"/>
    </xf>
    <xf numFmtId="0" fontId="0" fillId="2" borderId="91" xfId="0" applyFill="1" applyBorder="1">
      <alignment vertical="center"/>
    </xf>
    <xf numFmtId="0" fontId="0" fillId="2" borderId="109" xfId="0" applyFill="1" applyBorder="1">
      <alignment vertical="center"/>
    </xf>
    <xf numFmtId="0" fontId="0" fillId="2" borderId="92" xfId="0" applyFill="1" applyBorder="1">
      <alignment vertical="center"/>
    </xf>
    <xf numFmtId="0" fontId="0" fillId="0" borderId="104" xfId="0" applyBorder="1">
      <alignment vertical="center"/>
    </xf>
    <xf numFmtId="0" fontId="1" fillId="0" borderId="97" xfId="1" applyBorder="1">
      <alignment vertical="center"/>
    </xf>
    <xf numFmtId="0" fontId="40" fillId="0" borderId="101" xfId="1" applyFont="1" applyBorder="1">
      <alignment vertical="center"/>
    </xf>
    <xf numFmtId="1" fontId="1" fillId="0" borderId="110" xfId="1" applyNumberFormat="1" applyBorder="1">
      <alignment vertical="center"/>
    </xf>
    <xf numFmtId="1" fontId="1" fillId="0" borderId="94" xfId="1" applyNumberFormat="1" applyBorder="1">
      <alignment vertical="center"/>
    </xf>
    <xf numFmtId="0" fontId="1" fillId="0" borderId="101" xfId="1" applyBorder="1">
      <alignment vertical="center"/>
    </xf>
    <xf numFmtId="0" fontId="0" fillId="7" borderId="95" xfId="0" applyFill="1" applyBorder="1">
      <alignment vertical="center"/>
    </xf>
    <xf numFmtId="0" fontId="1" fillId="7" borderId="111" xfId="1" applyFill="1" applyBorder="1">
      <alignment vertical="center"/>
    </xf>
    <xf numFmtId="0" fontId="1" fillId="7" borderId="96" xfId="1" applyFill="1" applyBorder="1">
      <alignment vertical="center"/>
    </xf>
    <xf numFmtId="189" fontId="1" fillId="0" borderId="97" xfId="1" applyNumberFormat="1" applyBorder="1">
      <alignment vertical="center"/>
    </xf>
    <xf numFmtId="0" fontId="0" fillId="0" borderId="0" xfId="0" applyAlignment="1">
      <alignment horizontal="right" vertical="center"/>
    </xf>
    <xf numFmtId="189" fontId="0" fillId="0" borderId="24" xfId="0" applyNumberFormat="1" applyBorder="1">
      <alignment vertical="center"/>
    </xf>
    <xf numFmtId="0" fontId="221" fillId="8" borderId="0" xfId="10392" applyFont="1" applyFill="1" applyBorder="1" applyAlignment="1">
      <alignment vertical="center"/>
    </xf>
    <xf numFmtId="0" fontId="222" fillId="8" borderId="0" xfId="10392" applyFont="1" applyFill="1" applyBorder="1" applyAlignment="1">
      <alignment vertical="center"/>
    </xf>
    <xf numFmtId="0" fontId="222" fillId="8" borderId="0" xfId="10393" applyFont="1" applyFill="1" applyBorder="1" applyAlignment="1">
      <alignment vertical="center"/>
    </xf>
    <xf numFmtId="0" fontId="223" fillId="0" borderId="0" xfId="10357" applyFont="1">
      <alignment vertical="center"/>
    </xf>
    <xf numFmtId="0" fontId="224" fillId="0" borderId="0" xfId="10357" applyFont="1">
      <alignment vertical="center"/>
    </xf>
    <xf numFmtId="49" fontId="225" fillId="0" borderId="110" xfId="1" applyNumberFormat="1" applyFont="1" applyBorder="1">
      <alignment vertical="center"/>
    </xf>
    <xf numFmtId="188" fontId="225" fillId="0" borderId="110" xfId="1" applyNumberFormat="1" applyFont="1" applyBorder="1">
      <alignment vertical="center"/>
    </xf>
    <xf numFmtId="340" fontId="205" fillId="2" borderId="94" xfId="10391" applyNumberFormat="1" applyFont="1" applyFill="1" applyBorder="1" applyAlignment="1">
      <alignment vertical="center"/>
    </xf>
    <xf numFmtId="340" fontId="205" fillId="2" borderId="1" xfId="10391" applyNumberFormat="1" applyFont="1" applyFill="1" applyBorder="1" applyAlignment="1">
      <alignment horizontal="center" vertical="center"/>
    </xf>
    <xf numFmtId="41" fontId="205" fillId="2" borderId="93" xfId="10391" applyFont="1" applyFill="1" applyBorder="1" applyAlignment="1">
      <alignment horizontal="center" vertical="center" wrapText="1" shrinkToFit="1"/>
    </xf>
    <xf numFmtId="0" fontId="207" fillId="0" borderId="110" xfId="10357" applyFont="1" applyFill="1" applyBorder="1" applyAlignment="1">
      <alignment horizontal="left" vertical="center"/>
    </xf>
    <xf numFmtId="340" fontId="205" fillId="8" borderId="94" xfId="10391" applyNumberFormat="1" applyFont="1" applyFill="1" applyBorder="1" applyAlignment="1">
      <alignment vertical="center"/>
    </xf>
    <xf numFmtId="340" fontId="223" fillId="0" borderId="0" xfId="10357" applyNumberFormat="1" applyFont="1">
      <alignment vertical="center"/>
    </xf>
    <xf numFmtId="41" fontId="40" fillId="0" borderId="0" xfId="10357" applyNumberFormat="1">
      <alignment vertical="center"/>
    </xf>
    <xf numFmtId="41" fontId="223" fillId="0" borderId="0" xfId="10357" applyNumberFormat="1" applyFont="1">
      <alignment vertical="center"/>
    </xf>
    <xf numFmtId="0" fontId="205" fillId="2" borderId="87" xfId="10357" applyFont="1" applyFill="1" applyBorder="1" applyAlignment="1">
      <alignment horizontal="center" vertical="center"/>
    </xf>
    <xf numFmtId="341" fontId="207" fillId="8" borderId="110" xfId="10391" applyNumberFormat="1" applyFont="1" applyFill="1" applyBorder="1" applyAlignment="1">
      <alignment horizontal="center" vertical="center"/>
    </xf>
    <xf numFmtId="41" fontId="207" fillId="8" borderId="110" xfId="10391" applyNumberFormat="1" applyFont="1" applyFill="1" applyBorder="1" applyAlignment="1">
      <alignment horizontal="center" vertical="center"/>
    </xf>
    <xf numFmtId="41" fontId="205" fillId="2" borderId="110" xfId="10391" applyNumberFormat="1" applyFont="1" applyFill="1" applyBorder="1" applyAlignment="1">
      <alignment horizontal="center" vertical="center"/>
    </xf>
    <xf numFmtId="41" fontId="40" fillId="0" borderId="110" xfId="10357" applyNumberFormat="1" applyBorder="1">
      <alignment vertical="center"/>
    </xf>
    <xf numFmtId="41" fontId="227" fillId="0" borderId="110" xfId="1" applyNumberFormat="1" applyFont="1" applyBorder="1">
      <alignment vertical="center"/>
    </xf>
    <xf numFmtId="0" fontId="205" fillId="0" borderId="0" xfId="10357" applyFont="1" applyBorder="1" applyAlignment="1">
      <alignment vertical="center"/>
    </xf>
    <xf numFmtId="41" fontId="205" fillId="2" borderId="109" xfId="10391" applyFont="1" applyFill="1" applyBorder="1" applyAlignment="1">
      <alignment horizontal="center" vertical="center" shrinkToFit="1"/>
    </xf>
    <xf numFmtId="41" fontId="207" fillId="8" borderId="110" xfId="10391" applyFont="1" applyFill="1" applyBorder="1" applyAlignment="1">
      <alignment horizontal="center" vertical="center"/>
    </xf>
    <xf numFmtId="41" fontId="207" fillId="8" borderId="110" xfId="10391" applyFont="1" applyFill="1" applyBorder="1" applyAlignment="1">
      <alignment horizontal="center" vertical="center" shrinkToFit="1"/>
    </xf>
    <xf numFmtId="0" fontId="205" fillId="8" borderId="116" xfId="10357" applyFont="1" applyFill="1" applyBorder="1" applyAlignment="1">
      <alignment horizontal="center" vertical="center"/>
    </xf>
    <xf numFmtId="41" fontId="207" fillId="0" borderId="110" xfId="10391" applyNumberFormat="1" applyFont="1" applyFill="1" applyBorder="1" applyAlignment="1">
      <alignment vertical="center"/>
    </xf>
    <xf numFmtId="41" fontId="207" fillId="8" borderId="110" xfId="10391" applyNumberFormat="1" applyFont="1" applyFill="1" applyBorder="1" applyAlignment="1">
      <alignment vertical="center"/>
    </xf>
    <xf numFmtId="41" fontId="205" fillId="2" borderId="110" xfId="10391" applyNumberFormat="1" applyFont="1" applyFill="1" applyBorder="1" applyAlignment="1">
      <alignment vertical="center"/>
    </xf>
    <xf numFmtId="41" fontId="205" fillId="8" borderId="110" xfId="10391" applyNumberFormat="1" applyFont="1" applyFill="1" applyBorder="1" applyAlignment="1">
      <alignment vertical="center"/>
    </xf>
    <xf numFmtId="41" fontId="207" fillId="2" borderId="116" xfId="10391" applyFont="1" applyFill="1" applyBorder="1" applyAlignment="1">
      <alignment horizontal="center" vertical="center"/>
    </xf>
    <xf numFmtId="41" fontId="40" fillId="0" borderId="118" xfId="10357" applyNumberFormat="1" applyBorder="1">
      <alignment vertical="center"/>
    </xf>
    <xf numFmtId="41" fontId="227" fillId="0" borderId="118" xfId="1" applyNumberFormat="1" applyFont="1" applyBorder="1">
      <alignment vertical="center"/>
    </xf>
    <xf numFmtId="41" fontId="207" fillId="2" borderId="119" xfId="10391" applyFont="1" applyFill="1" applyBorder="1" applyAlignment="1">
      <alignment horizontal="center" vertical="center"/>
    </xf>
    <xf numFmtId="41" fontId="205" fillId="2" borderId="100" xfId="10391" applyFont="1" applyFill="1" applyBorder="1" applyAlignment="1">
      <alignment horizontal="center" vertical="center"/>
    </xf>
    <xf numFmtId="41" fontId="207" fillId="0" borderId="110" xfId="10391" applyFont="1" applyFill="1" applyBorder="1" applyAlignment="1">
      <alignment vertical="center"/>
    </xf>
    <xf numFmtId="0" fontId="207" fillId="0" borderId="110" xfId="10357" applyFont="1" applyBorder="1" applyAlignment="1">
      <alignment horizontal="left" vertical="center"/>
    </xf>
    <xf numFmtId="0" fontId="207" fillId="0" borderId="110" xfId="10357" applyFont="1" applyBorder="1" applyAlignment="1">
      <alignment horizontal="left" vertical="center" shrinkToFit="1"/>
    </xf>
    <xf numFmtId="0" fontId="207" fillId="0" borderId="1" xfId="10357" applyFont="1" applyFill="1" applyBorder="1" applyAlignment="1">
      <alignment horizontal="left" vertical="center" wrapText="1"/>
    </xf>
    <xf numFmtId="0" fontId="207" fillId="0" borderId="87" xfId="10357" applyFont="1" applyFill="1" applyBorder="1" applyAlignment="1">
      <alignment horizontal="left" vertical="center"/>
    </xf>
    <xf numFmtId="0" fontId="205" fillId="0" borderId="110" xfId="10357" applyFont="1" applyFill="1" applyBorder="1" applyAlignment="1">
      <alignment horizontal="left" vertical="center"/>
    </xf>
    <xf numFmtId="0" fontId="205" fillId="8" borderId="1" xfId="10357" applyFont="1" applyFill="1" applyBorder="1" applyAlignment="1">
      <alignment horizontal="left" vertical="center"/>
    </xf>
    <xf numFmtId="0" fontId="207" fillId="8" borderId="110" xfId="10357" applyFont="1" applyFill="1" applyBorder="1" applyAlignment="1">
      <alignment horizontal="left" vertical="center"/>
    </xf>
    <xf numFmtId="0" fontId="205" fillId="2" borderId="1" xfId="10357" applyFont="1" applyFill="1" applyBorder="1" applyAlignment="1">
      <alignment horizontal="left" vertical="center"/>
    </xf>
    <xf numFmtId="0" fontId="207" fillId="8" borderId="1" xfId="10357" applyFont="1" applyFill="1" applyBorder="1" applyAlignment="1">
      <alignment vertical="center"/>
    </xf>
    <xf numFmtId="0" fontId="207" fillId="9" borderId="94" xfId="10357" applyFont="1" applyFill="1" applyBorder="1" applyAlignment="1">
      <alignment vertical="center"/>
    </xf>
    <xf numFmtId="0" fontId="207" fillId="8" borderId="110" xfId="10357" applyFont="1" applyFill="1" applyBorder="1" applyAlignment="1">
      <alignment vertical="center"/>
    </xf>
    <xf numFmtId="41" fontId="207" fillId="8" borderId="100" xfId="10391" applyFont="1" applyFill="1" applyBorder="1" applyAlignment="1">
      <alignment horizontal="right" vertical="center" shrinkToFit="1"/>
    </xf>
    <xf numFmtId="341" fontId="207" fillId="53" borderId="100" xfId="10391" applyNumberFormat="1" applyFont="1" applyFill="1" applyBorder="1" applyAlignment="1">
      <alignment horizontal="right" vertical="center"/>
    </xf>
    <xf numFmtId="41" fontId="207" fillId="53" borderId="100" xfId="10391" applyFont="1" applyFill="1" applyBorder="1" applyAlignment="1">
      <alignment horizontal="right" vertical="center"/>
    </xf>
    <xf numFmtId="188" fontId="223" fillId="0" borderId="110" xfId="1" applyNumberFormat="1" applyFont="1" applyBorder="1" applyAlignment="1">
      <alignment horizontal="right" vertical="center"/>
    </xf>
    <xf numFmtId="41" fontId="207" fillId="0" borderId="94" xfId="10391" applyFont="1" applyBorder="1" applyAlignment="1">
      <alignment horizontal="right" vertical="center"/>
    </xf>
    <xf numFmtId="41" fontId="207" fillId="53" borderId="94" xfId="10391" applyFont="1" applyFill="1" applyBorder="1" applyAlignment="1">
      <alignment horizontal="right" vertical="center"/>
    </xf>
    <xf numFmtId="41" fontId="205" fillId="2" borderId="94" xfId="10391" applyFont="1" applyFill="1" applyBorder="1" applyAlignment="1">
      <alignment horizontal="right" vertical="center"/>
    </xf>
    <xf numFmtId="41" fontId="205" fillId="0" borderId="94" xfId="10391" applyFont="1" applyFill="1" applyBorder="1" applyAlignment="1">
      <alignment horizontal="right" vertical="center"/>
    </xf>
    <xf numFmtId="189" fontId="207" fillId="0" borderId="94" xfId="10391" applyNumberFormat="1" applyFont="1" applyBorder="1" applyAlignment="1">
      <alignment horizontal="right" vertical="center"/>
    </xf>
    <xf numFmtId="41" fontId="205" fillId="8" borderId="94" xfId="10391" applyFont="1" applyFill="1" applyBorder="1" applyAlignment="1">
      <alignment horizontal="right" vertical="center"/>
    </xf>
    <xf numFmtId="41" fontId="207" fillId="8" borderId="94" xfId="10391" applyFont="1" applyFill="1" applyBorder="1" applyAlignment="1">
      <alignment horizontal="right" vertical="center"/>
    </xf>
    <xf numFmtId="41" fontId="207" fillId="8" borderId="94" xfId="10391" applyNumberFormat="1" applyFont="1" applyFill="1" applyBorder="1" applyAlignment="1">
      <alignment horizontal="right" vertical="center"/>
    </xf>
    <xf numFmtId="41" fontId="205" fillId="2" borderId="1" xfId="10391" applyFont="1" applyFill="1" applyBorder="1" applyAlignment="1">
      <alignment horizontal="right" vertical="center"/>
    </xf>
    <xf numFmtId="340" fontId="207" fillId="8" borderId="94" xfId="10391" applyNumberFormat="1" applyFont="1" applyFill="1" applyBorder="1" applyAlignment="1">
      <alignment horizontal="right" vertical="center"/>
    </xf>
    <xf numFmtId="41" fontId="207" fillId="2" borderId="1" xfId="10391" applyFont="1" applyFill="1" applyBorder="1" applyAlignment="1">
      <alignment horizontal="left" vertical="center"/>
    </xf>
    <xf numFmtId="41" fontId="205" fillId="2" borderId="1" xfId="10391" applyFont="1" applyFill="1" applyBorder="1" applyAlignment="1">
      <alignment horizontal="left" vertical="center"/>
    </xf>
    <xf numFmtId="0" fontId="207" fillId="0" borderId="110" xfId="10357" applyFont="1" applyBorder="1" applyAlignment="1">
      <alignment horizontal="left" vertical="center" wrapText="1"/>
    </xf>
    <xf numFmtId="0" fontId="205" fillId="2" borderId="110" xfId="10357" applyFont="1" applyFill="1" applyBorder="1" applyAlignment="1">
      <alignment horizontal="left" vertical="center"/>
    </xf>
    <xf numFmtId="0" fontId="205" fillId="8" borderId="110" xfId="10357" applyFont="1" applyFill="1" applyBorder="1" applyAlignment="1">
      <alignment horizontal="left" vertical="center"/>
    </xf>
    <xf numFmtId="0" fontId="205" fillId="8" borderId="110" xfId="10357" applyFont="1" applyFill="1" applyBorder="1" applyAlignment="1">
      <alignment horizontal="left" vertical="center" wrapText="1"/>
    </xf>
    <xf numFmtId="0" fontId="207" fillId="9" borderId="110" xfId="10357" applyFont="1" applyFill="1" applyBorder="1" applyAlignment="1">
      <alignment horizontal="left" vertical="center"/>
    </xf>
    <xf numFmtId="0" fontId="205" fillId="2" borderId="110" xfId="10357" applyFont="1" applyFill="1" applyBorder="1" applyAlignment="1">
      <alignment horizontal="left" vertical="center" wrapText="1" shrinkToFit="1"/>
    </xf>
    <xf numFmtId="341" fontId="207" fillId="53" borderId="110" xfId="10391" applyNumberFormat="1" applyFont="1" applyFill="1" applyBorder="1" applyAlignment="1">
      <alignment horizontal="right" vertical="center"/>
    </xf>
    <xf numFmtId="41" fontId="228" fillId="0" borderId="110" xfId="1" applyNumberFormat="1" applyFont="1" applyBorder="1" applyAlignment="1">
      <alignment horizontal="right" vertical="center"/>
    </xf>
    <xf numFmtId="41" fontId="207" fillId="53" borderId="110" xfId="10391" applyNumberFormat="1" applyFont="1" applyFill="1" applyBorder="1" applyAlignment="1">
      <alignment horizontal="right" vertical="center"/>
    </xf>
    <xf numFmtId="340" fontId="207" fillId="53" borderId="110" xfId="10391" applyNumberFormat="1" applyFont="1" applyFill="1" applyBorder="1" applyAlignment="1">
      <alignment horizontal="right" vertical="center"/>
    </xf>
    <xf numFmtId="41" fontId="207" fillId="0" borderId="110" xfId="10391" applyNumberFormat="1" applyFont="1" applyBorder="1" applyAlignment="1">
      <alignment horizontal="right" vertical="center"/>
    </xf>
    <xf numFmtId="41" fontId="205" fillId="2" borderId="110" xfId="10391" applyNumberFormat="1" applyFont="1" applyFill="1" applyBorder="1" applyAlignment="1">
      <alignment horizontal="right" vertical="center"/>
    </xf>
    <xf numFmtId="41" fontId="205" fillId="0" borderId="110" xfId="10391" applyNumberFormat="1" applyFont="1" applyFill="1" applyBorder="1" applyAlignment="1">
      <alignment horizontal="right" vertical="center"/>
    </xf>
    <xf numFmtId="41" fontId="205" fillId="8" borderId="110" xfId="10391" applyNumberFormat="1" applyFont="1" applyFill="1" applyBorder="1" applyAlignment="1">
      <alignment horizontal="right" vertical="center"/>
    </xf>
    <xf numFmtId="41" fontId="207" fillId="8" borderId="110" xfId="10391" applyNumberFormat="1" applyFont="1" applyFill="1" applyBorder="1" applyAlignment="1">
      <alignment horizontal="right" vertical="center"/>
    </xf>
    <xf numFmtId="0" fontId="207" fillId="0" borderId="116" xfId="10357" applyFont="1" applyFill="1" applyBorder="1" applyAlignment="1">
      <alignment vertical="center"/>
    </xf>
    <xf numFmtId="0" fontId="207" fillId="0" borderId="116" xfId="10357" applyFont="1" applyBorder="1" applyAlignment="1">
      <alignment vertical="center"/>
    </xf>
    <xf numFmtId="0" fontId="207" fillId="0" borderId="116" xfId="10357" applyFont="1" applyBorder="1" applyAlignment="1">
      <alignment vertical="center" shrinkToFit="1"/>
    </xf>
    <xf numFmtId="41" fontId="205" fillId="2" borderId="116" xfId="10357" applyNumberFormat="1" applyFont="1" applyFill="1" applyBorder="1" applyAlignment="1">
      <alignment vertical="center"/>
    </xf>
    <xf numFmtId="0" fontId="205" fillId="8" borderId="116" xfId="10357" applyFont="1" applyFill="1" applyBorder="1" applyAlignment="1">
      <alignment vertical="center"/>
    </xf>
    <xf numFmtId="0" fontId="205" fillId="2" borderId="116" xfId="10357" applyFont="1" applyFill="1" applyBorder="1" applyAlignment="1">
      <alignment vertical="center"/>
    </xf>
    <xf numFmtId="0" fontId="207" fillId="8" borderId="116" xfId="10357" applyFont="1" applyFill="1" applyBorder="1" applyAlignment="1">
      <alignment vertical="center"/>
    </xf>
    <xf numFmtId="0" fontId="205" fillId="2" borderId="116" xfId="10357" applyFont="1" applyFill="1" applyBorder="1" applyAlignment="1">
      <alignment vertical="center" shrinkToFit="1"/>
    </xf>
    <xf numFmtId="41" fontId="207" fillId="2" borderId="116" xfId="10391" applyFont="1" applyFill="1" applyBorder="1" applyAlignment="1">
      <alignment vertical="center"/>
    </xf>
    <xf numFmtId="340" fontId="205" fillId="2" borderId="116" xfId="10391" applyNumberFormat="1" applyFont="1" applyFill="1" applyBorder="1" applyAlignment="1">
      <alignment vertical="center"/>
    </xf>
    <xf numFmtId="49" fontId="207" fillId="8" borderId="94" xfId="10357" applyNumberFormat="1" applyFont="1" applyFill="1" applyBorder="1" applyAlignment="1">
      <alignment horizontal="center" vertical="center"/>
    </xf>
    <xf numFmtId="49" fontId="207" fillId="8" borderId="93" xfId="10357" applyNumberFormat="1" applyFont="1" applyFill="1" applyBorder="1" applyAlignment="1">
      <alignment horizontal="center" vertical="center"/>
    </xf>
    <xf numFmtId="49" fontId="207" fillId="8" borderId="94" xfId="10357" applyNumberFormat="1" applyFont="1" applyFill="1" applyBorder="1" applyAlignment="1">
      <alignment horizontal="left" vertical="center"/>
    </xf>
    <xf numFmtId="49" fontId="207" fillId="8" borderId="93" xfId="10357" applyNumberFormat="1" applyFont="1" applyFill="1" applyBorder="1" applyAlignment="1">
      <alignment horizontal="left" vertical="center"/>
    </xf>
    <xf numFmtId="0" fontId="205" fillId="2" borderId="97" xfId="10357" applyFont="1" applyFill="1" applyBorder="1" applyAlignment="1">
      <alignment horizontal="center" vertical="center"/>
    </xf>
    <xf numFmtId="0" fontId="205" fillId="2" borderId="79" xfId="10357" applyFont="1" applyFill="1" applyBorder="1" applyAlignment="1">
      <alignment horizontal="center" vertical="center"/>
    </xf>
    <xf numFmtId="0" fontId="205" fillId="2" borderId="112" xfId="10357" applyFont="1" applyFill="1" applyBorder="1" applyAlignment="1">
      <alignment horizontal="center" vertical="center"/>
    </xf>
    <xf numFmtId="0" fontId="205" fillId="2" borderId="87" xfId="10357" applyFont="1" applyFill="1" applyBorder="1" applyAlignment="1">
      <alignment horizontal="center" vertical="center"/>
    </xf>
    <xf numFmtId="0" fontId="229" fillId="51" borderId="0" xfId="10357" applyFont="1" applyFill="1" applyAlignment="1">
      <alignment horizontal="center"/>
    </xf>
    <xf numFmtId="49" fontId="205" fillId="2" borderId="94" xfId="10357" applyNumberFormat="1" applyFont="1" applyFill="1" applyBorder="1" applyAlignment="1">
      <alignment horizontal="center" vertical="center" shrinkToFit="1"/>
    </xf>
    <xf numFmtId="49" fontId="205" fillId="2" borderId="93" xfId="10357" applyNumberFormat="1" applyFont="1" applyFill="1" applyBorder="1" applyAlignment="1">
      <alignment horizontal="center" vertical="center" shrinkToFit="1"/>
    </xf>
    <xf numFmtId="41" fontId="205" fillId="2" borderId="97" xfId="10391" applyFont="1" applyFill="1" applyBorder="1" applyAlignment="1">
      <alignment horizontal="center" vertical="center"/>
    </xf>
    <xf numFmtId="41" fontId="205" fillId="2" borderId="79" xfId="10391" applyFont="1" applyFill="1" applyBorder="1" applyAlignment="1">
      <alignment horizontal="center" vertical="center"/>
    </xf>
    <xf numFmtId="41" fontId="205" fillId="2" borderId="87" xfId="10391" applyFont="1" applyFill="1" applyBorder="1" applyAlignment="1">
      <alignment horizontal="center" vertical="center"/>
    </xf>
    <xf numFmtId="0" fontId="205" fillId="2" borderId="79" xfId="10357" applyFont="1" applyFill="1" applyBorder="1" applyAlignment="1">
      <alignment horizontal="center" vertical="center" textRotation="255"/>
    </xf>
    <xf numFmtId="0" fontId="205" fillId="2" borderId="112" xfId="10357" applyFont="1" applyFill="1" applyBorder="1" applyAlignment="1">
      <alignment horizontal="center" vertical="center" textRotation="255"/>
    </xf>
    <xf numFmtId="0" fontId="205" fillId="2" borderId="87" xfId="10357" applyFont="1" applyFill="1" applyBorder="1" applyAlignment="1">
      <alignment horizontal="center" vertical="center" textRotation="255"/>
    </xf>
    <xf numFmtId="0" fontId="205" fillId="2" borderId="97" xfId="10357" applyFont="1" applyFill="1" applyBorder="1" applyAlignment="1">
      <alignment horizontal="center" vertical="center" textRotation="255"/>
    </xf>
    <xf numFmtId="0" fontId="205" fillId="2" borderId="94" xfId="10357" applyFont="1" applyFill="1" applyBorder="1" applyAlignment="1">
      <alignment horizontal="center" vertical="center" textRotation="1"/>
    </xf>
    <xf numFmtId="0" fontId="205" fillId="2" borderId="93" xfId="10357" applyFont="1" applyFill="1" applyBorder="1" applyAlignment="1">
      <alignment horizontal="center" vertical="center" textRotation="1"/>
    </xf>
    <xf numFmtId="49" fontId="225" fillId="0" borderId="110" xfId="1" applyNumberFormat="1" applyFont="1" applyBorder="1" applyAlignment="1">
      <alignment horizontal="center" vertical="center"/>
    </xf>
    <xf numFmtId="0" fontId="205" fillId="8" borderId="94" xfId="10357" applyFont="1" applyFill="1" applyBorder="1" applyAlignment="1">
      <alignment horizontal="left" vertical="center" shrinkToFit="1"/>
    </xf>
    <xf numFmtId="0" fontId="205" fillId="8" borderId="93" xfId="10357" applyFont="1" applyFill="1" applyBorder="1" applyAlignment="1">
      <alignment horizontal="left" vertical="center" shrinkToFit="1"/>
    </xf>
    <xf numFmtId="0" fontId="205" fillId="8" borderId="94" xfId="10357" applyFont="1" applyFill="1" applyBorder="1" applyAlignment="1">
      <alignment horizontal="left" vertical="center"/>
    </xf>
    <xf numFmtId="0" fontId="205" fillId="8" borderId="93" xfId="10357" applyFont="1" applyFill="1" applyBorder="1" applyAlignment="1">
      <alignment horizontal="left" vertical="center"/>
    </xf>
    <xf numFmtId="41" fontId="205" fillId="2" borderId="94" xfId="10391" applyFont="1" applyFill="1" applyBorder="1" applyAlignment="1">
      <alignment horizontal="left" vertical="center"/>
    </xf>
    <xf numFmtId="41" fontId="205" fillId="2" borderId="93" xfId="10391" applyFont="1" applyFill="1" applyBorder="1" applyAlignment="1">
      <alignment horizontal="left" vertical="center"/>
    </xf>
    <xf numFmtId="49" fontId="207" fillId="8" borderId="115" xfId="10357" applyNumberFormat="1" applyFont="1" applyFill="1" applyBorder="1" applyAlignment="1">
      <alignment horizontal="center" vertical="center"/>
    </xf>
    <xf numFmtId="49" fontId="207" fillId="8" borderId="110" xfId="10357" applyNumberFormat="1" applyFont="1" applyFill="1" applyBorder="1" applyAlignment="1">
      <alignment horizontal="center" vertical="center"/>
    </xf>
    <xf numFmtId="49" fontId="207" fillId="8" borderId="115" xfId="10357" applyNumberFormat="1" applyFont="1" applyFill="1" applyBorder="1" applyAlignment="1">
      <alignment horizontal="left" vertical="center"/>
    </xf>
    <xf numFmtId="49" fontId="207" fillId="8" borderId="110" xfId="10357" applyNumberFormat="1" applyFont="1" applyFill="1" applyBorder="1" applyAlignment="1">
      <alignment horizontal="left" vertical="center"/>
    </xf>
    <xf numFmtId="0" fontId="226" fillId="2" borderId="115" xfId="10357" applyFont="1" applyFill="1" applyBorder="1" applyAlignment="1">
      <alignment horizontal="center" vertical="center"/>
    </xf>
    <xf numFmtId="49" fontId="205" fillId="2" borderId="113" xfId="10357" applyNumberFormat="1" applyFont="1" applyFill="1" applyBorder="1" applyAlignment="1">
      <alignment horizontal="center" vertical="center" shrinkToFit="1"/>
    </xf>
    <xf numFmtId="49" fontId="205" fillId="2" borderId="109" xfId="10357" applyNumberFormat="1" applyFont="1" applyFill="1" applyBorder="1" applyAlignment="1">
      <alignment horizontal="center" vertical="center" shrinkToFit="1"/>
    </xf>
    <xf numFmtId="41" fontId="205" fillId="2" borderId="109" xfId="10391" applyFont="1" applyFill="1" applyBorder="1" applyAlignment="1">
      <alignment horizontal="center" vertical="center"/>
    </xf>
    <xf numFmtId="41" fontId="205" fillId="2" borderId="110" xfId="10391" applyFont="1" applyFill="1" applyBorder="1" applyAlignment="1">
      <alignment horizontal="center" vertical="center"/>
    </xf>
    <xf numFmtId="0" fontId="205" fillId="2" borderId="114" xfId="10357" applyFont="1" applyFill="1" applyBorder="1" applyAlignment="1">
      <alignment horizontal="center" vertical="center"/>
    </xf>
    <xf numFmtId="0" fontId="205" fillId="2" borderId="116" xfId="10357" applyFont="1" applyFill="1" applyBorder="1" applyAlignment="1">
      <alignment horizontal="center" vertical="center"/>
    </xf>
    <xf numFmtId="0" fontId="205" fillId="2" borderId="115" xfId="10357" applyFont="1" applyFill="1" applyBorder="1" applyAlignment="1">
      <alignment horizontal="center" vertical="center" textRotation="255"/>
    </xf>
    <xf numFmtId="0" fontId="205" fillId="2" borderId="115" xfId="10357" applyFont="1" applyFill="1" applyBorder="1" applyAlignment="1">
      <alignment horizontal="center" vertical="center" textRotation="1"/>
    </xf>
    <xf numFmtId="0" fontId="205" fillId="2" borderId="110" xfId="10357" applyFont="1" applyFill="1" applyBorder="1" applyAlignment="1">
      <alignment horizontal="center" vertical="center" textRotation="1"/>
    </xf>
    <xf numFmtId="41" fontId="205" fillId="2" borderId="115" xfId="10391" applyFont="1" applyFill="1" applyBorder="1" applyAlignment="1">
      <alignment horizontal="center" vertical="center"/>
    </xf>
    <xf numFmtId="41" fontId="205" fillId="2" borderId="117" xfId="10391" applyFont="1" applyFill="1" applyBorder="1" applyAlignment="1">
      <alignment horizontal="center" vertical="center"/>
    </xf>
    <xf numFmtId="41" fontId="205" fillId="2" borderId="118" xfId="10391" applyFont="1" applyFill="1" applyBorder="1" applyAlignment="1">
      <alignment horizontal="center" vertical="center"/>
    </xf>
    <xf numFmtId="0" fontId="207" fillId="8" borderId="115" xfId="10357" applyFont="1" applyFill="1" applyBorder="1" applyAlignment="1">
      <alignment horizontal="left" vertical="center" shrinkToFit="1"/>
    </xf>
    <xf numFmtId="0" fontId="207" fillId="8" borderId="110" xfId="10357" applyFont="1" applyFill="1" applyBorder="1" applyAlignment="1">
      <alignment horizontal="left" vertical="center" shrinkToFit="1"/>
    </xf>
    <xf numFmtId="0" fontId="207" fillId="8" borderId="115" xfId="10357" applyFont="1" applyFill="1" applyBorder="1" applyAlignment="1">
      <alignment horizontal="left" vertical="center"/>
    </xf>
    <xf numFmtId="0" fontId="207" fillId="8" borderId="110" xfId="10357" applyFont="1" applyFill="1" applyBorder="1" applyAlignment="1">
      <alignment horizontal="left" vertical="center"/>
    </xf>
    <xf numFmtId="41" fontId="205" fillId="2" borderId="115" xfId="10391" applyFont="1" applyFill="1" applyBorder="1" applyAlignment="1">
      <alignment horizontal="left" vertical="center"/>
    </xf>
    <xf numFmtId="41" fontId="205" fillId="2" borderId="110" xfId="10391" applyFont="1" applyFill="1" applyBorder="1" applyAlignment="1">
      <alignment horizontal="left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7" fillId="4" borderId="107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06" xfId="0" applyBorder="1">
      <alignment vertical="center"/>
    </xf>
    <xf numFmtId="0" fontId="0" fillId="0" borderId="8" xfId="0" applyBorder="1">
      <alignment vertical="center"/>
    </xf>
    <xf numFmtId="0" fontId="2" fillId="2" borderId="9" xfId="0" applyFont="1" applyFill="1" applyBorder="1">
      <alignment vertical="center"/>
    </xf>
    <xf numFmtId="0" fontId="2" fillId="2" borderId="14" xfId="0" applyFont="1" applyFill="1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3" xfId="0" applyBorder="1" applyAlignment="1">
      <alignment vertical="center" wrapText="1"/>
    </xf>
    <xf numFmtId="191" fontId="0" fillId="0" borderId="13" xfId="4644" applyNumberFormat="1" applyFont="1" applyBorder="1" applyAlignment="1">
      <alignment vertical="center" shrinkToFit="1"/>
    </xf>
    <xf numFmtId="0" fontId="0" fillId="0" borderId="17" xfId="0" applyBorder="1">
      <alignment vertical="center"/>
    </xf>
    <xf numFmtId="0" fontId="0" fillId="0" borderId="23" xfId="0" applyBorder="1" applyAlignment="1">
      <alignment horizontal="center" vertical="center" shrinkToFit="1"/>
    </xf>
    <xf numFmtId="0" fontId="0" fillId="0" borderId="34" xfId="0" applyBorder="1" applyAlignment="1">
      <alignment horizontal="center" vertical="center" shrinkToFit="1"/>
    </xf>
    <xf numFmtId="0" fontId="0" fillId="0" borderId="26" xfId="0" applyBorder="1" applyAlignment="1">
      <alignment horizontal="center" vertical="center" shrinkToFit="1"/>
    </xf>
    <xf numFmtId="0" fontId="0" fillId="7" borderId="13" xfId="0" applyFill="1" applyBorder="1">
      <alignment vertical="center"/>
    </xf>
    <xf numFmtId="0" fontId="2" fillId="0" borderId="22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43" fillId="0" borderId="0" xfId="0" applyFont="1" applyBorder="1" applyAlignment="1">
      <alignment horizontal="left" vertical="center"/>
    </xf>
    <xf numFmtId="42" fontId="1" fillId="0" borderId="0" xfId="1" applyNumberFormat="1">
      <alignment vertical="center"/>
    </xf>
    <xf numFmtId="0" fontId="42" fillId="0" borderId="0" xfId="0" applyFont="1" applyAlignment="1">
      <alignment horizontal="right" vertical="center"/>
    </xf>
    <xf numFmtId="0" fontId="17" fillId="3" borderId="46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/>
    </xf>
    <xf numFmtId="0" fontId="17" fillId="3" borderId="98" xfId="0" applyFont="1" applyFill="1" applyBorder="1" applyAlignment="1">
      <alignment horizontal="center" vertical="center"/>
    </xf>
    <xf numFmtId="0" fontId="17" fillId="3" borderId="99" xfId="0" applyFont="1" applyFill="1" applyBorder="1" applyAlignment="1">
      <alignment horizontal="center" vertical="center"/>
    </xf>
    <xf numFmtId="0" fontId="17" fillId="3" borderId="32" xfId="0" applyFont="1" applyFill="1" applyBorder="1" applyAlignment="1">
      <alignment horizontal="center" vertical="center"/>
    </xf>
    <xf numFmtId="0" fontId="17" fillId="3" borderId="33" xfId="0" applyFon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4" xfId="0" applyFont="1" applyFill="1" applyBorder="1" applyAlignment="1">
      <alignment horizontal="center" vertical="center"/>
    </xf>
    <xf numFmtId="0" fontId="2" fillId="2" borderId="106" xfId="0" applyFont="1" applyFill="1" applyBorder="1" applyAlignment="1">
      <alignment horizontal="center" vertical="center"/>
    </xf>
    <xf numFmtId="0" fontId="2" fillId="2" borderId="108" xfId="0" applyFont="1" applyFill="1" applyBorder="1" applyAlignment="1">
      <alignment horizontal="center" vertical="center"/>
    </xf>
    <xf numFmtId="0" fontId="0" fillId="0" borderId="0" xfId="0">
      <alignment vertical="center"/>
    </xf>
    <xf numFmtId="0" fontId="27" fillId="2" borderId="11" xfId="0" applyFont="1" applyFill="1" applyBorder="1" applyAlignment="1">
      <alignment horizontal="center" vertical="center"/>
    </xf>
    <xf numFmtId="188" fontId="0" fillId="0" borderId="15" xfId="0" applyNumberFormat="1" applyBorder="1" applyAlignment="1">
      <alignment vertical="center" shrinkToFit="1"/>
    </xf>
    <xf numFmtId="188" fontId="0" fillId="0" borderId="6" xfId="0" applyNumberFormat="1" applyBorder="1" applyAlignment="1">
      <alignment vertical="center" shrinkToFit="1"/>
    </xf>
    <xf numFmtId="188" fontId="0" fillId="0" borderId="0" xfId="0" applyNumberFormat="1">
      <alignment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2" fillId="2" borderId="105" xfId="0" applyFont="1" applyFill="1" applyBorder="1" applyAlignment="1">
      <alignment horizontal="center" vertical="center"/>
    </xf>
    <xf numFmtId="0" fontId="27" fillId="2" borderId="10" xfId="0" applyFont="1" applyFill="1" applyBorder="1" applyAlignment="1">
      <alignment horizontal="center" vertical="center"/>
    </xf>
    <xf numFmtId="0" fontId="27" fillId="2" borderId="12" xfId="0" applyFont="1" applyFill="1" applyBorder="1" applyAlignment="1">
      <alignment horizontal="center" vertical="center"/>
    </xf>
    <xf numFmtId="41" fontId="205" fillId="2" borderId="94" xfId="10391" applyFont="1" applyFill="1" applyBorder="1" applyAlignment="1">
      <alignment horizontal="center" vertical="center"/>
    </xf>
    <xf numFmtId="41" fontId="205" fillId="2" borderId="93" xfId="10391" applyFont="1" applyFill="1" applyBorder="1" applyAlignment="1">
      <alignment horizontal="center" vertical="center"/>
    </xf>
    <xf numFmtId="0" fontId="217" fillId="51" borderId="0" xfId="10357" applyFont="1" applyFill="1" applyAlignment="1">
      <alignment horizontal="center"/>
    </xf>
    <xf numFmtId="0" fontId="205" fillId="8" borderId="94" xfId="10357" applyFont="1" applyFill="1" applyBorder="1" applyAlignment="1">
      <alignment horizontal="center" vertical="center" textRotation="91"/>
    </xf>
    <xf numFmtId="0" fontId="205" fillId="8" borderId="93" xfId="10357" applyFont="1" applyFill="1" applyBorder="1" applyAlignment="1">
      <alignment horizontal="center" vertical="center" textRotation="91"/>
    </xf>
    <xf numFmtId="0" fontId="205" fillId="8" borderId="94" xfId="10357" applyFont="1" applyFill="1" applyBorder="1" applyAlignment="1">
      <alignment horizontal="center" vertical="center" shrinkToFit="1"/>
    </xf>
    <xf numFmtId="0" fontId="205" fillId="8" borderId="93" xfId="10357" applyFont="1" applyFill="1" applyBorder="1" applyAlignment="1">
      <alignment horizontal="center" vertical="center" shrinkToFit="1"/>
    </xf>
    <xf numFmtId="0" fontId="205" fillId="8" borderId="94" xfId="10357" applyFont="1" applyFill="1" applyBorder="1" applyAlignment="1">
      <alignment horizontal="center" vertical="center"/>
    </xf>
    <xf numFmtId="0" fontId="205" fillId="8" borderId="93" xfId="10357" applyFont="1" applyFill="1" applyBorder="1" applyAlignment="1">
      <alignment horizontal="center" vertical="center"/>
    </xf>
    <xf numFmtId="0" fontId="210" fillId="55" borderId="94" xfId="10357" applyFont="1" applyFill="1" applyBorder="1" applyAlignment="1">
      <alignment horizontal="center" vertical="center"/>
    </xf>
    <xf numFmtId="0" fontId="210" fillId="55" borderId="93" xfId="10357" applyFont="1" applyFill="1" applyBorder="1" applyAlignment="1">
      <alignment horizontal="center" vertical="center"/>
    </xf>
    <xf numFmtId="41" fontId="209" fillId="52" borderId="94" xfId="10391" applyFont="1" applyFill="1" applyBorder="1" applyAlignment="1">
      <alignment horizontal="center" vertical="center"/>
    </xf>
    <xf numFmtId="41" fontId="209" fillId="52" borderId="93" xfId="10391" applyFont="1" applyFill="1" applyBorder="1" applyAlignment="1">
      <alignment horizontal="center" vertical="center"/>
    </xf>
  </cellXfs>
  <cellStyles count="10398">
    <cellStyle name="_x0014_" xfId="8"/>
    <cellStyle name=" " xfId="4686"/>
    <cellStyle name="          _x000d__x000a_386grabber=vga.3gr_x000d__x000a_" xfId="9"/>
    <cellStyle name=" _97연말" xfId="4687"/>
    <cellStyle name=" _97연말1" xfId="4688"/>
    <cellStyle name=" _Book1" xfId="4689"/>
    <cellStyle name=" 1" xfId="10"/>
    <cellStyle name="_x000a_386grabber=M" xfId="11"/>
    <cellStyle name="&quot;" xfId="4690"/>
    <cellStyle name="&quot;_KT도봉지점개보수전기공사(사급자재)" xfId="4691"/>
    <cellStyle name="&quot;_실적원가" xfId="4692"/>
    <cellStyle name="&quot;_실적원가_KT도봉지점개보수전기공사(사급자재)" xfId="4693"/>
    <cellStyle name="&quot;_실적원가_전기내역서 표지1" xfId="4694"/>
    <cellStyle name="&quot;_일반원가" xfId="4695"/>
    <cellStyle name="&quot;_일반원가_KT도봉지점개보수전기공사(사급자재)" xfId="4696"/>
    <cellStyle name="&quot;_일반원가_전기내역서 표지1" xfId="4697"/>
    <cellStyle name="&quot;_전기내역서 표지1" xfId="4698"/>
    <cellStyle name="&quot;큰제목&quot;" xfId="4699"/>
    <cellStyle name="#" xfId="12"/>
    <cellStyle name="# 2" xfId="13"/>
    <cellStyle name="#,##0" xfId="14"/>
    <cellStyle name="#,##0 10" xfId="15"/>
    <cellStyle name="#,##0 10 2" xfId="16"/>
    <cellStyle name="#,##0 11" xfId="17"/>
    <cellStyle name="#,##0 2" xfId="18"/>
    <cellStyle name="#,##0 2 2" xfId="19"/>
    <cellStyle name="#,##0 2 2 2" xfId="20"/>
    <cellStyle name="#,##0 2 2 2 2" xfId="21"/>
    <cellStyle name="#,##0 2 2 2 2 2" xfId="22"/>
    <cellStyle name="#,##0 2 2 2 3" xfId="23"/>
    <cellStyle name="#,##0 2 2 3" xfId="24"/>
    <cellStyle name="#,##0 2 2 3 2" xfId="25"/>
    <cellStyle name="#,##0 2 2 3 2 2" xfId="26"/>
    <cellStyle name="#,##0 2 2 3 3" xfId="27"/>
    <cellStyle name="#,##0 2 2 4" xfId="28"/>
    <cellStyle name="#,##0 2 2 4 2" xfId="29"/>
    <cellStyle name="#,##0 2 2 5" xfId="30"/>
    <cellStyle name="#,##0 2 3" xfId="31"/>
    <cellStyle name="#,##0 2 3 2" xfId="32"/>
    <cellStyle name="#,##0 2 3 2 2" xfId="33"/>
    <cellStyle name="#,##0 2 3 2 2 2" xfId="34"/>
    <cellStyle name="#,##0 2 3 2 3" xfId="35"/>
    <cellStyle name="#,##0 2 3 3" xfId="36"/>
    <cellStyle name="#,##0 2 3 3 2" xfId="37"/>
    <cellStyle name="#,##0 2 3 3 2 2" xfId="38"/>
    <cellStyle name="#,##0 2 3 3 3" xfId="39"/>
    <cellStyle name="#,##0 2 3 4" xfId="40"/>
    <cellStyle name="#,##0 2 3 4 2" xfId="41"/>
    <cellStyle name="#,##0 2 3 4 2 2" xfId="42"/>
    <cellStyle name="#,##0 2 3 4 3" xfId="43"/>
    <cellStyle name="#,##0 2 3 5" xfId="44"/>
    <cellStyle name="#,##0 2 3 5 2" xfId="45"/>
    <cellStyle name="#,##0 2 3 6" xfId="46"/>
    <cellStyle name="#,##0 2 4" xfId="47"/>
    <cellStyle name="#,##0 2 4 2" xfId="48"/>
    <cellStyle name="#,##0 2 4 2 2" xfId="49"/>
    <cellStyle name="#,##0 2 4 2 2 2" xfId="50"/>
    <cellStyle name="#,##0 2 4 2 3" xfId="51"/>
    <cellStyle name="#,##0 2 4 3" xfId="52"/>
    <cellStyle name="#,##0 2 4 3 2" xfId="53"/>
    <cellStyle name="#,##0 2 4 3 2 2" xfId="54"/>
    <cellStyle name="#,##0 2 4 3 3" xfId="55"/>
    <cellStyle name="#,##0 2 4 4" xfId="56"/>
    <cellStyle name="#,##0 2 4 4 2" xfId="57"/>
    <cellStyle name="#,##0 2 4 4 2 2" xfId="58"/>
    <cellStyle name="#,##0 2 4 4 3" xfId="59"/>
    <cellStyle name="#,##0 2 4 5" xfId="60"/>
    <cellStyle name="#,##0 2 4 5 2" xfId="61"/>
    <cellStyle name="#,##0 2 4 6" xfId="62"/>
    <cellStyle name="#,##0 2 5" xfId="63"/>
    <cellStyle name="#,##0 2 5 2" xfId="64"/>
    <cellStyle name="#,##0 2 5 2 2" xfId="65"/>
    <cellStyle name="#,##0 2 5 2 2 2" xfId="66"/>
    <cellStyle name="#,##0 2 5 2 3" xfId="67"/>
    <cellStyle name="#,##0 2 5 3" xfId="68"/>
    <cellStyle name="#,##0 2 5 3 2" xfId="69"/>
    <cellStyle name="#,##0 2 5 3 2 2" xfId="70"/>
    <cellStyle name="#,##0 2 5 3 3" xfId="71"/>
    <cellStyle name="#,##0 2 5 4" xfId="72"/>
    <cellStyle name="#,##0 2 5 4 2" xfId="73"/>
    <cellStyle name="#,##0 2 5 4 2 2" xfId="74"/>
    <cellStyle name="#,##0 2 5 4 3" xfId="75"/>
    <cellStyle name="#,##0 2 5 5" xfId="76"/>
    <cellStyle name="#,##0 2 5 5 2" xfId="77"/>
    <cellStyle name="#,##0 2 5 6" xfId="78"/>
    <cellStyle name="#,##0 2 6" xfId="79"/>
    <cellStyle name="#,##0 2 6 2" xfId="80"/>
    <cellStyle name="#,##0 2 6 2 2" xfId="81"/>
    <cellStyle name="#,##0 2 6 2 2 2" xfId="82"/>
    <cellStyle name="#,##0 2 6 2 3" xfId="83"/>
    <cellStyle name="#,##0 2 6 3" xfId="84"/>
    <cellStyle name="#,##0 2 6 3 2" xfId="85"/>
    <cellStyle name="#,##0 2 6 3 2 2" xfId="86"/>
    <cellStyle name="#,##0 2 6 3 3" xfId="87"/>
    <cellStyle name="#,##0 2 6 4" xfId="88"/>
    <cellStyle name="#,##0 2 6 4 2" xfId="89"/>
    <cellStyle name="#,##0 2 6 4 2 2" xfId="90"/>
    <cellStyle name="#,##0 2 6 4 3" xfId="91"/>
    <cellStyle name="#,##0 2 6 5" xfId="92"/>
    <cellStyle name="#,##0 2 6 5 2" xfId="93"/>
    <cellStyle name="#,##0 2 6 6" xfId="94"/>
    <cellStyle name="#,##0 2 7" xfId="95"/>
    <cellStyle name="#,##0 2 7 2" xfId="96"/>
    <cellStyle name="#,##0 2 7 2 2" xfId="97"/>
    <cellStyle name="#,##0 2 7 2 2 2" xfId="98"/>
    <cellStyle name="#,##0 2 7 2 3" xfId="99"/>
    <cellStyle name="#,##0 2 7 3" xfId="100"/>
    <cellStyle name="#,##0 2 7 3 2" xfId="101"/>
    <cellStyle name="#,##0 2 7 3 2 2" xfId="102"/>
    <cellStyle name="#,##0 2 7 3 3" xfId="103"/>
    <cellStyle name="#,##0 2 7 4" xfId="104"/>
    <cellStyle name="#,##0 2 7 4 2" xfId="105"/>
    <cellStyle name="#,##0 2 7 4 2 2" xfId="106"/>
    <cellStyle name="#,##0 2 7 4 3" xfId="107"/>
    <cellStyle name="#,##0 2 7 5" xfId="108"/>
    <cellStyle name="#,##0 2 7 5 2" xfId="109"/>
    <cellStyle name="#,##0 2 7 6" xfId="110"/>
    <cellStyle name="#,##0 2 8" xfId="111"/>
    <cellStyle name="#,##0 2 8 2" xfId="112"/>
    <cellStyle name="#,##0 2 9" xfId="113"/>
    <cellStyle name="#,##0 3" xfId="114"/>
    <cellStyle name="#,##0 3 2" xfId="115"/>
    <cellStyle name="#,##0 3 2 2" xfId="116"/>
    <cellStyle name="#,##0 3 2 2 2" xfId="117"/>
    <cellStyle name="#,##0 3 2 2 2 2" xfId="118"/>
    <cellStyle name="#,##0 3 2 2 3" xfId="119"/>
    <cellStyle name="#,##0 3 2 3" xfId="120"/>
    <cellStyle name="#,##0 3 2 3 2" xfId="121"/>
    <cellStyle name="#,##0 3 2 3 2 2" xfId="122"/>
    <cellStyle name="#,##0 3 2 3 3" xfId="123"/>
    <cellStyle name="#,##0 3 2 4" xfId="124"/>
    <cellStyle name="#,##0 3 2 4 2" xfId="125"/>
    <cellStyle name="#,##0 3 2 4 2 2" xfId="126"/>
    <cellStyle name="#,##0 3 2 4 3" xfId="127"/>
    <cellStyle name="#,##0 3 2 5" xfId="128"/>
    <cellStyle name="#,##0 3 2 5 2" xfId="129"/>
    <cellStyle name="#,##0 3 2 6" xfId="130"/>
    <cellStyle name="#,##0 3 3" xfId="131"/>
    <cellStyle name="#,##0 3 3 2" xfId="132"/>
    <cellStyle name="#,##0 3 3 2 2" xfId="133"/>
    <cellStyle name="#,##0 3 3 2 2 2" xfId="134"/>
    <cellStyle name="#,##0 3 3 2 3" xfId="135"/>
    <cellStyle name="#,##0 3 3 3" xfId="136"/>
    <cellStyle name="#,##0 3 3 3 2" xfId="137"/>
    <cellStyle name="#,##0 3 3 3 2 2" xfId="138"/>
    <cellStyle name="#,##0 3 3 3 3" xfId="139"/>
    <cellStyle name="#,##0 3 3 4" xfId="140"/>
    <cellStyle name="#,##0 3 3 4 2" xfId="141"/>
    <cellStyle name="#,##0 3 3 4 2 2" xfId="142"/>
    <cellStyle name="#,##0 3 3 4 3" xfId="143"/>
    <cellStyle name="#,##0 3 3 5" xfId="144"/>
    <cellStyle name="#,##0 3 3 5 2" xfId="145"/>
    <cellStyle name="#,##0 3 3 6" xfId="146"/>
    <cellStyle name="#,##0 3 4" xfId="147"/>
    <cellStyle name="#,##0 3 4 2" xfId="148"/>
    <cellStyle name="#,##0 3 4 2 2" xfId="149"/>
    <cellStyle name="#,##0 3 4 2 2 2" xfId="150"/>
    <cellStyle name="#,##0 3 4 2 3" xfId="151"/>
    <cellStyle name="#,##0 3 4 3" xfId="152"/>
    <cellStyle name="#,##0 3 4 3 2" xfId="153"/>
    <cellStyle name="#,##0 3 4 3 2 2" xfId="154"/>
    <cellStyle name="#,##0 3 4 3 3" xfId="155"/>
    <cellStyle name="#,##0 3 4 4" xfId="156"/>
    <cellStyle name="#,##0 3 4 4 2" xfId="157"/>
    <cellStyle name="#,##0 3 4 4 2 2" xfId="158"/>
    <cellStyle name="#,##0 3 4 4 3" xfId="159"/>
    <cellStyle name="#,##0 3 4 5" xfId="160"/>
    <cellStyle name="#,##0 3 4 5 2" xfId="161"/>
    <cellStyle name="#,##0 3 4 6" xfId="162"/>
    <cellStyle name="#,##0 3 5" xfId="163"/>
    <cellStyle name="#,##0 3 5 2" xfId="164"/>
    <cellStyle name="#,##0 3 5 2 2" xfId="165"/>
    <cellStyle name="#,##0 3 5 2 2 2" xfId="166"/>
    <cellStyle name="#,##0 3 5 2 3" xfId="167"/>
    <cellStyle name="#,##0 3 5 3" xfId="168"/>
    <cellStyle name="#,##0 3 5 3 2" xfId="169"/>
    <cellStyle name="#,##0 3 5 3 2 2" xfId="170"/>
    <cellStyle name="#,##0 3 5 3 3" xfId="171"/>
    <cellStyle name="#,##0 3 5 4" xfId="172"/>
    <cellStyle name="#,##0 3 5 4 2" xfId="173"/>
    <cellStyle name="#,##0 3 5 4 2 2" xfId="174"/>
    <cellStyle name="#,##0 3 5 4 3" xfId="175"/>
    <cellStyle name="#,##0 3 5 5" xfId="176"/>
    <cellStyle name="#,##0 3 5 5 2" xfId="177"/>
    <cellStyle name="#,##0 3 5 6" xfId="178"/>
    <cellStyle name="#,##0 3 6" xfId="179"/>
    <cellStyle name="#,##0 3 6 2" xfId="180"/>
    <cellStyle name="#,##0 3 6 2 2" xfId="181"/>
    <cellStyle name="#,##0 3 6 2 2 2" xfId="182"/>
    <cellStyle name="#,##0 3 6 2 3" xfId="183"/>
    <cellStyle name="#,##0 3 6 3" xfId="184"/>
    <cellStyle name="#,##0 3 6 3 2" xfId="185"/>
    <cellStyle name="#,##0 3 6 3 2 2" xfId="186"/>
    <cellStyle name="#,##0 3 6 3 3" xfId="187"/>
    <cellStyle name="#,##0 3 6 4" xfId="188"/>
    <cellStyle name="#,##0 3 6 4 2" xfId="189"/>
    <cellStyle name="#,##0 3 6 4 2 2" xfId="190"/>
    <cellStyle name="#,##0 3 6 4 3" xfId="191"/>
    <cellStyle name="#,##0 3 6 5" xfId="192"/>
    <cellStyle name="#,##0 3 6 5 2" xfId="193"/>
    <cellStyle name="#,##0 3 6 6" xfId="194"/>
    <cellStyle name="#,##0 3 7" xfId="195"/>
    <cellStyle name="#,##0 3 7 2" xfId="196"/>
    <cellStyle name="#,##0 3 8" xfId="197"/>
    <cellStyle name="#,##0 4" xfId="198"/>
    <cellStyle name="#,##0 4 2" xfId="199"/>
    <cellStyle name="#,##0 4 2 2" xfId="200"/>
    <cellStyle name="#,##0 4 2 2 2" xfId="201"/>
    <cellStyle name="#,##0 4 2 3" xfId="202"/>
    <cellStyle name="#,##0 4 3" xfId="203"/>
    <cellStyle name="#,##0 4 3 2" xfId="204"/>
    <cellStyle name="#,##0 4 3 2 2" xfId="205"/>
    <cellStyle name="#,##0 4 3 3" xfId="206"/>
    <cellStyle name="#,##0 4 4" xfId="207"/>
    <cellStyle name="#,##0 4 4 2" xfId="208"/>
    <cellStyle name="#,##0 4 4 2 2" xfId="209"/>
    <cellStyle name="#,##0 4 4 3" xfId="210"/>
    <cellStyle name="#,##0 4 5" xfId="211"/>
    <cellStyle name="#,##0 4 5 2" xfId="212"/>
    <cellStyle name="#,##0 4 6" xfId="213"/>
    <cellStyle name="#,##0 5" xfId="214"/>
    <cellStyle name="#,##0 5 2" xfId="215"/>
    <cellStyle name="#,##0 5 2 2" xfId="216"/>
    <cellStyle name="#,##0 5 2 2 2" xfId="217"/>
    <cellStyle name="#,##0 5 2 3" xfId="218"/>
    <cellStyle name="#,##0 5 3" xfId="219"/>
    <cellStyle name="#,##0 5 3 2" xfId="220"/>
    <cellStyle name="#,##0 5 3 2 2" xfId="221"/>
    <cellStyle name="#,##0 5 3 3" xfId="222"/>
    <cellStyle name="#,##0 5 4" xfId="223"/>
    <cellStyle name="#,##0 5 4 2" xfId="224"/>
    <cellStyle name="#,##0 5 4 2 2" xfId="225"/>
    <cellStyle name="#,##0 5 4 3" xfId="226"/>
    <cellStyle name="#,##0 5 5" xfId="227"/>
    <cellStyle name="#,##0 5 5 2" xfId="228"/>
    <cellStyle name="#,##0 5 6" xfId="229"/>
    <cellStyle name="#,##0 6" xfId="230"/>
    <cellStyle name="#,##0 6 2" xfId="231"/>
    <cellStyle name="#,##0 6 2 2" xfId="232"/>
    <cellStyle name="#,##0 6 2 2 2" xfId="233"/>
    <cellStyle name="#,##0 6 2 3" xfId="234"/>
    <cellStyle name="#,##0 6 3" xfId="235"/>
    <cellStyle name="#,##0 6 3 2" xfId="236"/>
    <cellStyle name="#,##0 6 3 2 2" xfId="237"/>
    <cellStyle name="#,##0 6 3 3" xfId="238"/>
    <cellStyle name="#,##0 6 4" xfId="239"/>
    <cellStyle name="#,##0 6 4 2" xfId="240"/>
    <cellStyle name="#,##0 6 4 2 2" xfId="241"/>
    <cellStyle name="#,##0 6 4 3" xfId="242"/>
    <cellStyle name="#,##0 6 5" xfId="243"/>
    <cellStyle name="#,##0 6 5 2" xfId="244"/>
    <cellStyle name="#,##0 6 6" xfId="245"/>
    <cellStyle name="#,##0 7" xfId="246"/>
    <cellStyle name="#,##0 7 2" xfId="247"/>
    <cellStyle name="#,##0 7 2 2" xfId="248"/>
    <cellStyle name="#,##0 7 2 2 2" xfId="249"/>
    <cellStyle name="#,##0 7 2 3" xfId="250"/>
    <cellStyle name="#,##0 7 3" xfId="251"/>
    <cellStyle name="#,##0 7 3 2" xfId="252"/>
    <cellStyle name="#,##0 7 3 2 2" xfId="253"/>
    <cellStyle name="#,##0 7 3 3" xfId="254"/>
    <cellStyle name="#,##0 7 4" xfId="255"/>
    <cellStyle name="#,##0 7 4 2" xfId="256"/>
    <cellStyle name="#,##0 7 4 2 2" xfId="257"/>
    <cellStyle name="#,##0 7 4 3" xfId="258"/>
    <cellStyle name="#,##0 7 5" xfId="259"/>
    <cellStyle name="#,##0 7 5 2" xfId="260"/>
    <cellStyle name="#,##0 7 6" xfId="261"/>
    <cellStyle name="#,##0 8" xfId="262"/>
    <cellStyle name="#,##0 8 2" xfId="263"/>
    <cellStyle name="#,##0 8 2 2" xfId="264"/>
    <cellStyle name="#,##0 8 3" xfId="265"/>
    <cellStyle name="#,##0 9" xfId="266"/>
    <cellStyle name="#,##0 9 2" xfId="267"/>
    <cellStyle name="#,##0.0" xfId="268"/>
    <cellStyle name="#,##0.0 2" xfId="269"/>
    <cellStyle name="#,##0.00" xfId="270"/>
    <cellStyle name="#,##0.000" xfId="271"/>
    <cellStyle name="#,##0_03감시정보설계" xfId="4700"/>
    <cellStyle name="#_03감시정보설계" xfId="4701"/>
    <cellStyle name="#_04-1936" xfId="272"/>
    <cellStyle name="#_04한전설계" xfId="273"/>
    <cellStyle name="#_2000설계서최종" xfId="4702"/>
    <cellStyle name="#_2000설계서최종_공사비산출내역" xfId="4703"/>
    <cellStyle name="#_2000설계서최종_설계서" xfId="4704"/>
    <cellStyle name="#_cost9702 (2)_계통도 (2)_계통도 " xfId="274"/>
    <cellStyle name="#_cost9702 (2)_계통도 (2)_계통도 _(@클릭 pc방)준공자료" xfId="4705"/>
    <cellStyle name="#_cost9702 (2)_계통도 (2)_계통도 _(@클릭 pc방)준공자료_16준공자료(데이콤 중앙국사 ~ 한빛은행)" xfId="4706"/>
    <cellStyle name="#_cost9702 (2)_계통도 (2)_계통도 _개통자료((주)모인텍)" xfId="4707"/>
    <cellStyle name="#_cost9702 (2)_계통도 (2)_계통도 _개통자료((주)모인텍)_개통자료(STI 남가좌 ~ STI 홍은설악)" xfId="4708"/>
    <cellStyle name="#_cost9702 (2)_계통도 (2)_계통도 _개통자료(STI북아현-STI북아현3)" xfId="4709"/>
    <cellStyle name="#_cost9702 (2)_계통도 (2)_계통도 _개통자료(STI북아현-STI북아현3)_개통자료(STI 남가좌 ~ STI 홍은설악)" xfId="4710"/>
    <cellStyle name="#_cost9702 (2)_계통도 (2)_계통도 _기별총괄" xfId="4711"/>
    <cellStyle name="#_cost9702 (2)_계통도 (2)_계통도 _신세기11차추가(함체)" xfId="4712"/>
    <cellStyle name="#_cost9702 (2)_공사비예산서 (2)_계통도 " xfId="275"/>
    <cellStyle name="#_cost9702 (2)_공사비예산서 (2)_계통도 _(@클릭 pc방)준공자료" xfId="4713"/>
    <cellStyle name="#_cost9702 (2)_공사비예산서 (2)_계통도 _(@클릭 pc방)준공자료_16준공자료(데이콤 중앙국사 ~ 한빛은행)" xfId="4714"/>
    <cellStyle name="#_cost9702 (2)_공사비예산서 (2)_계통도 _개통자료((주)모인텍)" xfId="4715"/>
    <cellStyle name="#_cost9702 (2)_공사비예산서 (2)_계통도 _개통자료((주)모인텍)_개통자료(STI 남가좌 ~ STI 홍은설악)" xfId="4716"/>
    <cellStyle name="#_cost9702 (2)_공사비예산서 (2)_계통도 _개통자료(STI북아현-STI북아현3)" xfId="4717"/>
    <cellStyle name="#_cost9702 (2)_공사비예산서 (2)_계통도 _개통자료(STI북아현-STI북아현3)_개통자료(STI 남가좌 ~ STI 홍은설악)" xfId="4718"/>
    <cellStyle name="#_cost9702 (2)_공사비예산서 (2)_계통도 _기별총괄" xfId="4719"/>
    <cellStyle name="#_cost9702 (2)_공사비예산서 (2)_계통도 _신세기11차추가(함체)" xfId="4720"/>
    <cellStyle name="#_cost9702 (2)_공사비예산서_계통도 " xfId="276"/>
    <cellStyle name="#_cost9702 (2)_공사비예산서_계통도 _(@클릭 pc방)준공자료" xfId="4721"/>
    <cellStyle name="#_cost9702 (2)_공사비예산서_계통도 _(@클릭 pc방)준공자료_16준공자료(데이콤 중앙국사 ~ 한빛은행)" xfId="4722"/>
    <cellStyle name="#_cost9702 (2)_공사비예산서_계통도 _개통자료((주)모인텍)" xfId="4723"/>
    <cellStyle name="#_cost9702 (2)_공사비예산서_계통도 _개통자료((주)모인텍)_개통자료(STI 남가좌 ~ STI 홍은설악)" xfId="4724"/>
    <cellStyle name="#_cost9702 (2)_공사비예산서_계통도 _개통자료(STI북아현-STI북아현3)" xfId="4725"/>
    <cellStyle name="#_cost9702 (2)_공사비예산서_계통도 _개통자료(STI북아현-STI북아현3)_개통자료(STI 남가좌 ~ STI 홍은설악)" xfId="4726"/>
    <cellStyle name="#_cost9702 (2)_공사비예산서_계통도 _기별총괄" xfId="4727"/>
    <cellStyle name="#_cost9702 (2)_공사비예산서_계통도 _신세기11차추가(함체)" xfId="4728"/>
    <cellStyle name="#_cost9702 (2)_예정공정표 (2)_계통도 " xfId="277"/>
    <cellStyle name="#_cost9702 (2)_예정공정표 (2)_계통도 _(@클릭 pc방)준공자료" xfId="4729"/>
    <cellStyle name="#_cost9702 (2)_예정공정표 (2)_계통도 _(@클릭 pc방)준공자료_16준공자료(데이콤 중앙국사 ~ 한빛은행)" xfId="4730"/>
    <cellStyle name="#_cost9702 (2)_예정공정표 (2)_계통도 _개통자료((주)모인텍)" xfId="4731"/>
    <cellStyle name="#_cost9702 (2)_예정공정표 (2)_계통도 _개통자료((주)모인텍)_개통자료(STI 남가좌 ~ STI 홍은설악)" xfId="4732"/>
    <cellStyle name="#_cost9702 (2)_예정공정표 (2)_계통도 _개통자료(STI북아현-STI북아현3)" xfId="4733"/>
    <cellStyle name="#_cost9702 (2)_예정공정표 (2)_계통도 _개통자료(STI북아현-STI북아현3)_개통자료(STI 남가좌 ~ STI 홍은설악)" xfId="4734"/>
    <cellStyle name="#_cost9702 (2)_예정공정표 (2)_계통도 _기별총괄" xfId="4735"/>
    <cellStyle name="#_cost9702 (2)_예정공정표 (2)_계통도 _신세기11차추가(함체)" xfId="4736"/>
    <cellStyle name="#_cost9702 (2)_주요자재_계통도 " xfId="278"/>
    <cellStyle name="#_cost9702 (2)_주요자재_계통도 _(@클릭 pc방)준공자료" xfId="4737"/>
    <cellStyle name="#_cost9702 (2)_주요자재_계통도 _(@클릭 pc방)준공자료_16준공자료(데이콤 중앙국사 ~ 한빛은행)" xfId="4738"/>
    <cellStyle name="#_cost9702 (2)_주요자재_계통도 _개통자료((주)모인텍)" xfId="4739"/>
    <cellStyle name="#_cost9702 (2)_주요자재_계통도 _개통자료((주)모인텍)_개통자료(STI 남가좌 ~ STI 홍은설악)" xfId="4740"/>
    <cellStyle name="#_cost9702 (2)_주요자재_계통도 _개통자료(STI북아현-STI북아현3)" xfId="4741"/>
    <cellStyle name="#_cost9702 (2)_주요자재_계통도 _개통자료(STI북아현-STI북아현3)_개통자료(STI 남가좌 ~ STI 홍은설악)" xfId="4742"/>
    <cellStyle name="#_cost9702 (2)_주요자재_계통도 _기별총괄" xfId="4743"/>
    <cellStyle name="#_cost9702 (2)_주요자재_계통도 _신세기11차추가(함체)" xfId="4744"/>
    <cellStyle name="#_cost9702 (2)_품셈 " xfId="279"/>
    <cellStyle name="#_cost9702 (2)_품셈 _세부시행계획서(안동)" xfId="280"/>
    <cellStyle name="#_cost9702 (2)_품셈 _세부시행계획서(안동)_용역비 산출내역서" xfId="281"/>
    <cellStyle name="#_cost9702 (2)_품셈 _세부시행계획서(안동)_용역비 산출내역서_설비조사 용역비 산출내역" xfId="282"/>
    <cellStyle name="#_cost9702 (2)_품셈 _세부시행계획서(안동)_용역비 산출내역서_용역비 산출내역서(설비조사)" xfId="283"/>
    <cellStyle name="#_cost9702 (2)_품셈 _세부시행계획서(안동)_용역비 산출내역서_용역비산출내역(설비조사)" xfId="284"/>
    <cellStyle name="#_cost9702 (2)_품셈 _용역비 산출내역서" xfId="285"/>
    <cellStyle name="#_cost9702 (2)_품셈 _용역비 산출내역서_설비조사 용역비 산출내역" xfId="286"/>
    <cellStyle name="#_cost9702 (2)_품셈 _용역비 산출내역서_용역비 산출내역서(설비조사)" xfId="287"/>
    <cellStyle name="#_cost9702 (2)_품셈 _용역비 산출내역서_용역비산출내역(설비조사)" xfId="288"/>
    <cellStyle name="#_cost9702 (2)_품셈 _파워콤일지(01.30)" xfId="289"/>
    <cellStyle name="#_cost9702 (2)_품셈 _파워콤일지(01.30)_용역비 산출내역서" xfId="290"/>
    <cellStyle name="#_cost9702 (2)_품셈 _파워콤일지(01.30)_용역비 산출내역서_설비조사 용역비 산출내역" xfId="291"/>
    <cellStyle name="#_cost9702 (2)_품셈 _파워콤일지(01.30)_용역비 산출내역서_용역비 산출내역서(설비조사)" xfId="292"/>
    <cellStyle name="#_cost9702 (2)_품셈 _파워콤일지(01.30)_용역비 산출내역서_용역비산출내역(설비조사)" xfId="293"/>
    <cellStyle name="#_cost9702 (2)_품셈 _해운대기별(광)" xfId="294"/>
    <cellStyle name="#_cost9702 (2)_품셈 _해운대기별(광)_세부시행계획서(안동)" xfId="295"/>
    <cellStyle name="#_cost9702 (2)_품셈 _해운대기별(광)_세부시행계획서(안동)_용역비 산출내역서" xfId="296"/>
    <cellStyle name="#_cost9702 (2)_품셈 _해운대기별(광)_세부시행계획서(안동)_용역비 산출내역서_설비조사 용역비 산출내역" xfId="297"/>
    <cellStyle name="#_cost9702 (2)_품셈 _해운대기별(광)_세부시행계획서(안동)_용역비 산출내역서_용역비 산출내역서(설비조사)" xfId="298"/>
    <cellStyle name="#_cost9702 (2)_품셈 _해운대기별(광)_세부시행계획서(안동)_용역비 산출내역서_용역비산출내역(설비조사)" xfId="299"/>
    <cellStyle name="#_cost9702 (2)_품셈 _해운대기별(광)_용역비 산출내역서" xfId="300"/>
    <cellStyle name="#_cost9702 (2)_품셈 _해운대기별(광)_용역비 산출내역서_설비조사 용역비 산출내역" xfId="301"/>
    <cellStyle name="#_cost9702 (2)_품셈 _해운대기별(광)_용역비 산출내역서_용역비 산출내역서(설비조사)" xfId="302"/>
    <cellStyle name="#_cost9702 (2)_품셈 _해운대기별(광)_용역비 산출내역서_용역비산출내역(설비조사)" xfId="303"/>
    <cellStyle name="#_cost9702 (2)_품셈 _해운대기별(광)_파워콤일지(01.30)" xfId="304"/>
    <cellStyle name="#_cost9702 (2)_품셈 _해운대기별(광)_파워콤일지(01.30)_용역비 산출내역서" xfId="305"/>
    <cellStyle name="#_cost9702 (2)_품셈 _해운대기별(광)_파워콤일지(01.30)_용역비 산출내역서_설비조사 용역비 산출내역" xfId="306"/>
    <cellStyle name="#_cost9702 (2)_품셈 _해운대기별(광)_파워콤일지(01.30)_용역비 산출내역서_용역비 산출내역서(설비조사)" xfId="307"/>
    <cellStyle name="#_cost9702 (2)_품셈 _해운대기별(광)_파워콤일지(01.30)_용역비 산출내역서_용역비산출내역(설비조사)" xfId="308"/>
    <cellStyle name="#_GANIGOSA" xfId="4745"/>
    <cellStyle name="#_KT도봉지점개보수전기공사(사급자재)" xfId="4746"/>
    <cellStyle name="#_Module1" xfId="4747"/>
    <cellStyle name="#_Module1_2004의정부PCM보강최종" xfId="4748"/>
    <cellStyle name="#_Module1_광전송장치(전력계통)" xfId="4749"/>
    <cellStyle name="#_Module1_신서산자통신고" xfId="4750"/>
    <cellStyle name="#_Module1_신시흥관련광단국PITR" xfId="4751"/>
    <cellStyle name="#_Module1_신안성CCTV시설공사" xfId="4752"/>
    <cellStyle name="#_Module1_울주지통(부산)" xfId="4753"/>
    <cellStyle name="#_Module2" xfId="4754"/>
    <cellStyle name="#_Module2_1" xfId="4755"/>
    <cellStyle name="#_Module2_1_2004의정부PCM보강최종" xfId="4756"/>
    <cellStyle name="#_Module2_1_광전송장치(전력계통)" xfId="4757"/>
    <cellStyle name="#_Module2_1_신서산자통신고" xfId="4758"/>
    <cellStyle name="#_Module2_1_신시흥관련광단국PITR" xfId="4759"/>
    <cellStyle name="#_Module2_1_신안성CCTV시설공사" xfId="4760"/>
    <cellStyle name="#_Module2_1_울주지통(부산)" xfId="4761"/>
    <cellStyle name="#_Module2_2004의정부PCM보강최종" xfId="4762"/>
    <cellStyle name="#_Module2_광전송장치(전력계통)" xfId="4763"/>
    <cellStyle name="#_Module2_신서산자통신고" xfId="4764"/>
    <cellStyle name="#_Module2_신시흥관련광단국PITR" xfId="4765"/>
    <cellStyle name="#_Module2_신안성CCTV시설공사" xfId="4766"/>
    <cellStyle name="#_Module2_울주지통(부산)" xfId="4767"/>
    <cellStyle name="#_간이공사설계서" xfId="309"/>
    <cellStyle name="#_경남지사 PCPRT교체자료작성" xfId="310"/>
    <cellStyle name="#_경남지사 PC현황관리" xfId="311"/>
    <cellStyle name="#_경남지사 전체pc현황" xfId="312"/>
    <cellStyle name="#_경안천주차장cctv설비_1205" xfId="4768"/>
    <cellStyle name="#_공사비 산출 적용근거" xfId="4769"/>
    <cellStyle name="#_공사비산출내역" xfId="4770"/>
    <cellStyle name="#_공사설계서" xfId="313"/>
    <cellStyle name="#_김천측량" xfId="4771"/>
    <cellStyle name="#_남대구_간이공사설계서" xfId="314"/>
    <cellStyle name="#_노임단가" xfId="4772"/>
    <cellStyle name="#_노임단가(2002하반기)" xfId="4773"/>
    <cellStyle name="#_동해세관~묵호동해항 기별명세서" xfId="4774"/>
    <cellStyle name="#_목차 " xfId="4775"/>
    <cellStyle name="#_북포항-간이공사설계서" xfId="315"/>
    <cellStyle name="#_사급자재구매내역" xfId="4776"/>
    <cellStyle name="#_설계내역서(용인))" xfId="4777"/>
    <cellStyle name="#_설계명세서" xfId="4778"/>
    <cellStyle name="#_설계명세서_동서울~신안성~신용인 PITR 시설공사" xfId="4779"/>
    <cellStyle name="#_설계서" xfId="4780"/>
    <cellStyle name="#_설계서결재" xfId="4781"/>
    <cellStyle name="#_설계서결재_공사비산출내역" xfId="4782"/>
    <cellStyle name="#_설계서결재_설계서" xfId="4783"/>
    <cellStyle name="#_설계서및소요물자명세" xfId="4784"/>
    <cellStyle name="#_신서산자통신고" xfId="4785"/>
    <cellStyle name="#_신태백통신공사 설계서" xfId="4786"/>
    <cellStyle name="#_실적원가" xfId="4787"/>
    <cellStyle name="#_실적원가_KT도봉지점개보수전기공사(사급자재)" xfId="4788"/>
    <cellStyle name="#_실적원가_전기내역서 표지1" xfId="4789"/>
    <cellStyle name="#_예정공정표_계통도 " xfId="316"/>
    <cellStyle name="#_예정공정표_계통도 _(@클릭 pc방)준공자료" xfId="4790"/>
    <cellStyle name="#_예정공정표_계통도 _(@클릭 pc방)준공자료_16준공자료(데이콤 중앙국사 ~ 한빛은행)" xfId="4791"/>
    <cellStyle name="#_예정공정표_계통도 _개통자료((주)모인텍)" xfId="4792"/>
    <cellStyle name="#_예정공정표_계통도 _개통자료((주)모인텍)_개통자료(STI 남가좌 ~ STI 홍은설악)" xfId="4793"/>
    <cellStyle name="#_예정공정표_계통도 _개통자료(STI북아현-STI북아현3)" xfId="4794"/>
    <cellStyle name="#_예정공정표_계통도 _개통자료(STI북아현-STI북아현3)_개통자료(STI 남가좌 ~ STI 홍은설악)" xfId="4795"/>
    <cellStyle name="#_예정공정표_계통도 _기별총괄" xfId="4796"/>
    <cellStyle name="#_예정공정표_계통도 _신세기11차추가(함체)" xfId="4797"/>
    <cellStyle name="#_예정공정표_품셈 " xfId="317"/>
    <cellStyle name="#_용인시 통합방범시스템구축사업(안)" xfId="4798"/>
    <cellStyle name="#_울주지통(부산)" xfId="4799"/>
    <cellStyle name="#_일반원가" xfId="4800"/>
    <cellStyle name="#_일반원가_KT도봉지점개보수전기공사(사급자재)" xfId="4801"/>
    <cellStyle name="#_일반원가_전기내역서 표지1" xfId="4802"/>
    <cellStyle name="#_자통신고" xfId="4803"/>
    <cellStyle name="#_자통신고(산청~의령)" xfId="4804"/>
    <cellStyle name="#_전기내역서 표지1" xfId="4805"/>
    <cellStyle name="#_참고_간이공사설계서" xfId="318"/>
    <cellStyle name="#_참고_간이공사설계서_" xfId="319"/>
    <cellStyle name="#_콘헐기" xfId="4806"/>
    <cellStyle name="#_품셈 " xfId="320"/>
    <cellStyle name="#_품셈 _정산기별(부안)" xfId="4807"/>
    <cellStyle name="#_품셈 _정산기별(삼례)" xfId="4808"/>
    <cellStyle name="#_품셈 _정산기별(진안)" xfId="4809"/>
    <cellStyle name="#_품셈 _정산기별(진안-3)" xfId="4810"/>
    <cellStyle name="#_품셈_계통도 " xfId="321"/>
    <cellStyle name="#_품셈_계통도 _(@클릭 pc방)준공자료" xfId="4811"/>
    <cellStyle name="#_품셈_계통도 _(@클릭 pc방)준공자료_16준공자료(데이콤 중앙국사 ~ 한빛은행)" xfId="4812"/>
    <cellStyle name="#_품셈_계통도 _개통자료((주)모인텍)" xfId="4813"/>
    <cellStyle name="#_품셈_계통도 _개통자료((주)모인텍)_개통자료(STI 남가좌 ~ STI 홍은설악)" xfId="4814"/>
    <cellStyle name="#_품셈_계통도 _개통자료(STI북아현-STI북아현3)" xfId="4815"/>
    <cellStyle name="#_품셈_계통도 _개통자료(STI북아현-STI북아현3)_개통자료(STI 남가좌 ~ STI 홍은설악)" xfId="4816"/>
    <cellStyle name="#_품셈_계통도 _기별총괄" xfId="4817"/>
    <cellStyle name="#_품셈_계통도 _신세기11차추가(함체)" xfId="4818"/>
    <cellStyle name="#_품셈표CR" xfId="4819"/>
    <cellStyle name="#_한전설계" xfId="322"/>
    <cellStyle name="$" xfId="323"/>
    <cellStyle name="_x0004__x0004__x0019__x001b__x0004_$_x0010__x0010__x0008__x0001_" xfId="4820"/>
    <cellStyle name="$_0008금감원통합감독검사정보시스템" xfId="4821"/>
    <cellStyle name="$_0009김포공항LED교체공사(광일)" xfId="324"/>
    <cellStyle name="$_0011KIST소각설비제작설치" xfId="325"/>
    <cellStyle name="$_0011긴급전화기정산(99년형광일)" xfId="326"/>
    <cellStyle name="$_0011부산종합경기장전광판" xfId="327"/>
    <cellStyle name="$_0012문화유적지표석제작설치" xfId="328"/>
    <cellStyle name="$_0102국제조명신공항분수조명" xfId="4822"/>
    <cellStyle name="$_0103회전식현수막게시대제작설치" xfId="4823"/>
    <cellStyle name="$_0104포항시침출수처리시스템" xfId="4824"/>
    <cellStyle name="$_0105담배자판기개조원가" xfId="329"/>
    <cellStyle name="$_0106LG인버터냉난방기제작-1" xfId="330"/>
    <cellStyle name="$_0107광전송장비구매설치" xfId="4825"/>
    <cellStyle name="$_0107도공IBS설비SW부문(참조)" xfId="331"/>
    <cellStyle name="$_0107문화재복원용목재-8월6일" xfId="332"/>
    <cellStyle name="$_0107포천영중수배전반(제조,설치)" xfId="333"/>
    <cellStyle name="$_0108농기반미곡건조기제작설치" xfId="4826"/>
    <cellStyle name="$_0108담배인삼공사영업춘추복" xfId="4827"/>
    <cellStyle name="$_0108한국전기교통-LED교통신호등((원본))" xfId="4828"/>
    <cellStyle name="$_0111해양수산부등명기제작" xfId="334"/>
    <cellStyle name="$_0111핸디소프트-전자표준문서시스템" xfId="4829"/>
    <cellStyle name="$_0112금감원사무자동화시스템" xfId="335"/>
    <cellStyle name="$_0112수도권매립지SW원가" xfId="336"/>
    <cellStyle name="$_0112중고원-HRD종합정보망구축(完)" xfId="4830"/>
    <cellStyle name="$_0201종합예술회관의자제작설치-1" xfId="4831"/>
    <cellStyle name="$_0202마사회근무복" xfId="4832"/>
    <cellStyle name="$_0202부경교재-승강칠판" xfId="4833"/>
    <cellStyle name="$_0204한국석묘납골함-1규격" xfId="4834"/>
    <cellStyle name="$_0206금감원금융정보교환망재구축" xfId="4835"/>
    <cellStyle name="$_0206정통부수납장표기기제작설치" xfId="4836"/>
    <cellStyle name="$_0207담배인삼공사-담요" xfId="4837"/>
    <cellStyle name="$_0208레비텍-다층여과기설계변경" xfId="4838"/>
    <cellStyle name="$_0209이산화염소발생기-설치(50K)" xfId="4839"/>
    <cellStyle name="$_0210현대정보기술-TD이중계" xfId="4840"/>
    <cellStyle name="$_0211조달청-#1대북지원사업정산(1월7일)" xfId="4841"/>
    <cellStyle name="$_0212금감원-법규정보시스템(完)" xfId="4842"/>
    <cellStyle name="$_0301교통방송-CCTV유지보수" xfId="4843"/>
    <cellStyle name="$_0302인천경찰청-무인단속기위탁관리" xfId="4844"/>
    <cellStyle name="$_0302조달청-대북지원2차(안성연)" xfId="4845"/>
    <cellStyle name="$_0302조달청-대북지원2차(최수현)" xfId="4846"/>
    <cellStyle name="$_0302표준문서-쌍용정보통신(신)" xfId="4847"/>
    <cellStyle name="$_0304소프트파워-정부표준전자문서시스템" xfId="4848"/>
    <cellStyle name="$_0304소프트파워-정부표준전자문서시스템(完)" xfId="4849"/>
    <cellStyle name="$_0304철도청-주변환장치-1" xfId="4850"/>
    <cellStyle name="$_0305금감원-금융통계정보시스템구축(完)" xfId="4851"/>
    <cellStyle name="$_0305제낭조합-면범포지" xfId="4852"/>
    <cellStyle name="$_0306제낭공업협동조합-면범포지원단(경비까지)" xfId="4853"/>
    <cellStyle name="$_0307경찰청-무인교통단속표준SW개발용역(完)" xfId="4854"/>
    <cellStyle name="$_0308조달청-#8대북지원사업정산" xfId="4855"/>
    <cellStyle name="$_0309두합크린텍-설치원가" xfId="4856"/>
    <cellStyle name="$_0309조달청-#9대북지원사업정산" xfId="4857"/>
    <cellStyle name="$_0310여주상수도-탈수기(유천ENG)" xfId="4858"/>
    <cellStyle name="$_0311대기해양작업시간" xfId="4859"/>
    <cellStyle name="$_0311대기해양중형등명기" xfId="4860"/>
    <cellStyle name="$_0312국민체육진흥공단-전기부문" xfId="4861"/>
    <cellStyle name="$_0312대기해양-중형등명기제작설치" xfId="4862"/>
    <cellStyle name="$_0312라이준-칼라아스콘4규격" xfId="4863"/>
    <cellStyle name="$_0401집진기프로그램SW개발비산정" xfId="4864"/>
    <cellStyle name="$_2001-06조달청신성-한냉지형" xfId="4865"/>
    <cellStyle name="$_2002-03경찰대학-졸업식" xfId="4866"/>
    <cellStyle name="$_2002-03경찰청-경찰표지장" xfId="4867"/>
    <cellStyle name="$_2002-03반디-가로등(열주형)" xfId="4868"/>
    <cellStyle name="$_2002-03신화전자-감지기" xfId="4869"/>
    <cellStyle name="$_2002-04강원랜드-슬러트머신" xfId="4870"/>
    <cellStyle name="$_2002-04메가컴-외주무대" xfId="4871"/>
    <cellStyle name="$_2002-04엘지애드-무대" xfId="4872"/>
    <cellStyle name="$_2002-05강원랜드-슬러트머신(넥스터)" xfId="4873"/>
    <cellStyle name="$_2002-05경기경찰청-냉온수기공사" xfId="4874"/>
    <cellStyle name="$_2002-05대통령비서실-카페트" xfId="4875"/>
    <cellStyle name="$_2002결과표" xfId="4876"/>
    <cellStyle name="$_2002결과표1" xfId="4877"/>
    <cellStyle name="$_2003-01정일사-표창5종" xfId="4878"/>
    <cellStyle name="$_db진흥" xfId="337"/>
    <cellStyle name="$_Pilot플랜트-계변경" xfId="4879"/>
    <cellStyle name="$_Pilot플랜트이전설치-변경최종" xfId="4880"/>
    <cellStyle name="$_SE40" xfId="338"/>
    <cellStyle name="$_SW(케이비)" xfId="4881"/>
    <cellStyle name="$_간지,목차,페이지,표지" xfId="4882"/>
    <cellStyle name="$_강진(내역)" xfId="4883"/>
    <cellStyle name="$_강진(내역)-적용" xfId="4884"/>
    <cellStyle name="$_강진체육공원" xfId="4885"/>
    <cellStyle name="$_견적2" xfId="339"/>
    <cellStyle name="$_경찰청-근무,기동복" xfId="4886"/>
    <cellStyle name="$_공사비2001-06" xfId="4887"/>
    <cellStyle name="$_공사일반관리비양식" xfId="4888"/>
    <cellStyle name="$_기아" xfId="340"/>
    <cellStyle name="$_기초공사" xfId="4889"/>
    <cellStyle name="$_네인텍정보기술-회로카드(수현)" xfId="4890"/>
    <cellStyle name="$_대기해양노무비" xfId="4891"/>
    <cellStyle name="$_대북자재8월분" xfId="4892"/>
    <cellStyle name="$_대북자재8월분-1" xfId="4893"/>
    <cellStyle name="$_동산용사촌수현(원본)" xfId="4894"/>
    <cellStyle name="$_백제군사전시1" xfId="4895"/>
    <cellStyle name="$_변경내역1(낙찰적용)" xfId="4896"/>
    <cellStyle name="$_설계내역서부여)080117-건아" xfId="4897"/>
    <cellStyle name="$_수초제거기(대양기계)" xfId="341"/>
    <cellStyle name="$_시설용역" xfId="4898"/>
    <cellStyle name="$_암전정밀실체현미경(수현)" xfId="4899"/>
    <cellStyle name="$_오리엔탈" xfId="4900"/>
    <cellStyle name="$_원본 - 한국전기교통-개선형신호등 4종" xfId="4901"/>
    <cellStyle name="$_일위대가_현장장비(AVI)" xfId="4902"/>
    <cellStyle name="$_정산변경" xfId="4903"/>
    <cellStyle name="$_제경비율모음" xfId="4904"/>
    <cellStyle name="$_제조원가" xfId="4905"/>
    <cellStyle name="$_조달청-B판사천강교제작(최종본)" xfId="4906"/>
    <cellStyle name="$_조달청-대북지원3차(최수현)" xfId="4907"/>
    <cellStyle name="$_조달청-대북지원4차(최수현)" xfId="4908"/>
    <cellStyle name="$_조달청-대북지원5차(최수현)" xfId="4909"/>
    <cellStyle name="$_조달청-대북지원6차(번호)" xfId="4910"/>
    <cellStyle name="$_조달청-대북지원6차(최수현)" xfId="4911"/>
    <cellStyle name="$_조달청-대북지원7차(최수현)" xfId="4912"/>
    <cellStyle name="$_조달청-대북지원8차(최수현)" xfId="4913"/>
    <cellStyle name="$_조달청-대북지원9차(최수현)" xfId="4914"/>
    <cellStyle name="$_중앙선관위(투표,개표)" xfId="4915"/>
    <cellStyle name="$_중앙선관위(투표,개표)-사본" xfId="4916"/>
    <cellStyle name="$_참조6_건아_080522" xfId="4917"/>
    <cellStyle name="$_철공가공조립" xfId="4918"/>
    <cellStyle name="$_최종-한국전기교통-개선형신호등 4종(공수조정)" xfId="4919"/>
    <cellStyle name="$_코솔라-제조원가" xfId="4920"/>
    <cellStyle name="$_토지공사-간접비" xfId="4921"/>
    <cellStyle name="$_한국도로공사" xfId="4922"/>
    <cellStyle name="$_한전내역서-최종" xfId="4923"/>
    <cellStyle name="$_합판거푸집" xfId="4924"/>
    <cellStyle name="(_x0010_" xfId="342"/>
    <cellStyle name="(##.00)" xfId="343"/>
    <cellStyle name="(##.00) 2" xfId="344"/>
    <cellStyle name="(△콤마)" xfId="345"/>
    <cellStyle name="(1)" xfId="4925"/>
    <cellStyle name="(백분율)" xfId="346"/>
    <cellStyle name="(콤마)" xfId="347"/>
    <cellStyle name="(표준)" xfId="4926"/>
    <cellStyle name=";;;" xfId="348"/>
    <cellStyle name=";;; 2" xfId="349"/>
    <cellStyle name=";;; 2 2" xfId="350"/>
    <cellStyle name=";;; 2 2 2" xfId="351"/>
    <cellStyle name=";;; 2 3" xfId="352"/>
    <cellStyle name="?" xfId="353"/>
    <cellStyle name="_x001f_?--_x0004_ _x000c__x0009__x0003__x000b__x0001__x000a__x000b__x0002_--_x0008__x0004__x0002__x0002__x0007__x0007__x0007__x0007__x0007__x0007__x0007__x0007__x0007__x0007__x0007__x0007__x0007__x0007__x0002_-_x0004_ _x000c__x0009__x0003__x000b__x0001__x000a__x000b__x0002_--_x0008__x0002_" xfId="4927"/>
    <cellStyle name="?? [0]_????? " xfId="4928"/>
    <cellStyle name="??_x000c_둄_x001b__x000d_|?_x0001_?_x0003__x0014__x0007__x0001__x0001_" xfId="4929"/>
    <cellStyle name="??_x000c_靖?崧U_x0001_A_x0014_?_x0007__x0001__x0001_" xfId="4930"/>
    <cellStyle name="??&amp;O?&amp;H?_x0008__x000f__x0007_?_x0007__x0001__x0001_" xfId="354"/>
    <cellStyle name="??&amp;O?&amp;H?_x0008_??_x0007__x0001__x0001_" xfId="355"/>
    <cellStyle name="??&amp;O?&amp;H?_x0008__x000f__x0007_?_x0007__x0001__x0001_?_x0002_yyyyyyyyyyyyyyy_x0001_(_x0002_c_x0009_????yyyy????_x0007_??????????????????????????           ?????           ?????????_x000d_C:\WINDOWS\COUNTRY.SYS_x000d_??????????????????????????????????????????????????????????????????????????????????????????????" xfId="4931"/>
    <cellStyle name="??&amp;O?&amp;H?_x0008__x000f__x0007_?_x0007__x0001__x0001_?_x0002__x0001_(_x0002_c_x0009_????????_x0007_??????????????????????????           ?????           ?????????_x000d_C:\WINDOWS\COUNTRY.SYS_x000d_??????????????????????????????????????????????????????????????????????????????????????????????" xfId="4932"/>
    <cellStyle name="??&amp;O?&amp;H?_x0008__x000f__x0007_?_x0007__x0001__x0001__호순이(송파구)_상상어린이__공원_조성공사-계약전" xfId="356"/>
    <cellStyle name="??&amp;쏗?뷐9_x0008__x0011__x0007_?_x0007__x0001__x0001_" xfId="4933"/>
    <cellStyle name="??&amp;蟻?縊9_x0008_f_x000a_:_x000b__x0007__x0001__x0001_" xfId="4934"/>
    <cellStyle name="???­ [0]_¸ð??¸·" xfId="4935"/>
    <cellStyle name="???­_¸ð??¸·" xfId="4936"/>
    <cellStyle name="???Ø_¸ð??¸·" xfId="4937"/>
    <cellStyle name="??_????? " xfId="4938"/>
    <cellStyle name="?_x0002_nt?_x0002_ie?_x0002_de?_x0002_ b?_x0002_ch?_x0002_d ?_x0002_re?_x0002_ k?_x0002_we?_x0002_d_x0003_?_x0002_d_x000e_?_x0002_ _x0008_?_x0002__x000e_ ?_x0002_ ?_x0002_i`?_x0003_N_x0013_e?_x0003_'|'?_x0002_ve?_x0002_le?_x0002_s ?_x0002_i%?_x0005_gr秤e?_x0002_ a?_x0002_he?_x0002_on?_x0002_rt?_x0002_at?_x0002_e" xfId="4939"/>
    <cellStyle name="?Þ¸¶ [0]_¸ð??¸·" xfId="4940"/>
    <cellStyle name="?Þ¸¶_¸ð??¸·" xfId="4941"/>
    <cellStyle name="?W?_laroux" xfId="357"/>
    <cellStyle name="?曹%U?&amp;H?_x0008_?s_x000a__x0007__x0001__x0001_" xfId="358"/>
    <cellStyle name="?珠??? " xfId="4942"/>
    <cellStyle name="@_laroux" xfId="4943"/>
    <cellStyle name="@_laroux_제트베인" xfId="4944"/>
    <cellStyle name="@_laroux_제트베인_1" xfId="4945"/>
    <cellStyle name="@_laroux_제트베인_1_2009_서울시버스전용설치사업내역서" xfId="4946"/>
    <cellStyle name="@_laroux_제트베인_1_2009_서울시버스전용설치사업내역서_2009_서울시버스전용설치사업내역서(수정)" xfId="4947"/>
    <cellStyle name="@_laroux_제트베인_1_2009_서울시버스전용설치사업내역서_2009_서울시버스전용설치사업내역서(수정)_심사결과 - 설계내역서(차량방범용)" xfId="4948"/>
    <cellStyle name="@_laroux_제트베인_1_2009_서울시버스전용설치사업내역서_2009_서울시버스전용설치사업내역서(수정)_심사결과_-_설계내역서(차량방범용CCTV)-최종" xfId="4949"/>
    <cellStyle name="@_laroux_제트베인_1_2009_서울시버스전용설치사업내역서_2009_서울시버스전용설치사업내역서(수정)_연천차량방범설계내역서(도심사양식_최종본)_20090421" xfId="4950"/>
    <cellStyle name="@_laroux_제트베인_1_광명_주정차시스템 견적서(한일에스티엠_4억9천)" xfId="4951"/>
    <cellStyle name="@_laroux_제트베인_1_광명_주정차시스템 견적서(한일에스티엠_4억9천)_성남시 불법주정차자동_견적서" xfId="4952"/>
    <cellStyle name="@_laroux_제트베인_1_광명_주정차시스템 견적서(한일에스티엠_4억9천)_성남시 불법주정차자동_견적서_견적서_ 한일에스티엠" xfId="4953"/>
    <cellStyle name="@_laroux_제트베인_1_광명_주정차시스템 견적서(한일에스티엠_수정본)" xfId="4954"/>
    <cellStyle name="@_laroux_제트베인_1_광명_주정차시스템 견적서(한일에스티엠_수정본)_성남시 불법주정차자동_견적서" xfId="4955"/>
    <cellStyle name="@_laroux_제트베인_1_광명_주정차시스템 견적서(한일에스티엠_수정본)_성남시 불법주정차자동_견적서_견적서_ 한일에스티엠" xfId="4956"/>
    <cellStyle name="@_laroux_제트베인_1_마창VMS1EA" xfId="4957"/>
    <cellStyle name="@_laroux_제트베인_1_마창VMS1EA_2009_서울시버스전용설치사업내역서" xfId="4958"/>
    <cellStyle name="@_laroux_제트베인_1_마창VMS1EA_2009_서울시버스전용설치사업내역서_2009_서울시버스전용설치사업내역서(수정)" xfId="4959"/>
    <cellStyle name="@_laroux_제트베인_1_마창VMS1EA_2009_서울시버스전용설치사업내역서_2009_서울시버스전용설치사업내역서(수정)_심사결과 - 설계내역서(차량방범용)" xfId="4960"/>
    <cellStyle name="@_laroux_제트베인_1_마창VMS1EA_2009_서울시버스전용설치사업내역서_2009_서울시버스전용설치사업내역서(수정)_심사결과_-_설계내역서(차량방범용CCTV)-최종" xfId="4961"/>
    <cellStyle name="@_laroux_제트베인_1_마창VMS1EA_2009_서울시버스전용설치사업내역서_2009_서울시버스전용설치사업내역서(수정)_연천차량방범설계내역서(도심사양식_최종본)_20090421" xfId="4962"/>
    <cellStyle name="@_laroux_제트베인_1_마창VMS1EA_광명_주정차시스템 견적서(한일에스티엠_4억9천)" xfId="4963"/>
    <cellStyle name="@_laroux_제트베인_1_마창VMS1EA_광명_주정차시스템 견적서(한일에스티엠_4억9천)_성남시 불법주정차자동_견적서" xfId="4964"/>
    <cellStyle name="@_laroux_제트베인_1_마창VMS1EA_광명_주정차시스템 견적서(한일에스티엠_4억9천)_성남시 불법주정차자동_견적서_견적서_ 한일에스티엠" xfId="4965"/>
    <cellStyle name="@_laroux_제트베인_1_마창VMS1EA_광명_주정차시스템 견적서(한일에스티엠_수정본)" xfId="4966"/>
    <cellStyle name="@_laroux_제트베인_1_마창VMS1EA_광명_주정차시스템 견적서(한일에스티엠_수정본)_성남시 불법주정차자동_견적서" xfId="4967"/>
    <cellStyle name="@_laroux_제트베인_1_마창VMS1EA_광명_주정차시스템 견적서(한일에스티엠_수정본)_성남시 불법주정차자동_견적서_견적서_ 한일에스티엠" xfId="4968"/>
    <cellStyle name="@_laroux_제트베인_1_마창VMS1EA_설계내역서_최종 정덕환" xfId="4969"/>
    <cellStyle name="@_laroux_제트베인_1_마창VMS1EA_설계내역서_최종 정덕환_2007서울시 불법주정차 설계변경내역서" xfId="4970"/>
    <cellStyle name="@_laroux_제트베인_1_마창VMS1EA_설계내역서_최종 정덕환_2007서울시 불법주정차 설계변경내역서 (version 1)" xfId="4971"/>
    <cellStyle name="@_laroux_제트베인_1_마창VMS1EA_설계내역서_최종 정덕환_2007서울시 불법주정차 설계변경내역서 (version 1)_2009_서울시버스전용설치사업내역서" xfId="4972"/>
    <cellStyle name="@_laroux_제트베인_1_마창VMS1EA_설계내역서_최종 정덕환_2007서울시 불법주정차 설계변경내역서 (version 1)_2009_서울시버스전용설치사업내역서_2009_서울시버스전용설치사업내역서(수정)" xfId="4973"/>
    <cellStyle name="@_laroux_제트베인_1_마창VMS1EA_설계내역서_최종 정덕환_2007서울시 불법주정차 설계변경내역서 (version 1)_2009_서울시버스전용설치사업내역서_2009_서울시버스전용설치사업내역서(수정)_심사결과 - 설계내역서(차량방범용)" xfId="4974"/>
    <cellStyle name="@_laroux_제트베인_1_마창VMS1EA_설계내역서_최종 정덕환_2007서울시 불법주정차 설계변경내역서 (version 1)_2009_서울시버스전용설치사업내역서_2009_서울시버스전용설치사업내역서(수정)_심사결과_-_설계내역서(차량방범용CCTV)-최종" xfId="4975"/>
    <cellStyle name="@_laroux_제트베인_1_마창VMS1EA_설계내역서_최종 정덕환_2007서울시 불법주정차 설계변경내역서 (version 1)_2009_서울시버스전용설치사업내역서_2009_서울시버스전용설치사업내역서(수정)_연천차량방범설계내역서(도심사양식_최종본)_20090421" xfId="4976"/>
    <cellStyle name="@_laroux_제트베인_1_마창VMS1EA_설계내역서_최종 정덕환_2007서울시 불법주정차 설계변경내역서 (version 1)_심사결과 - 설계내역서(차량방범용)" xfId="4977"/>
    <cellStyle name="@_laroux_제트베인_1_마창VMS1EA_설계내역서_최종 정덕환_2007서울시 불법주정차 설계변경내역서 (version 1)_심사결과_-_설계내역서(차량방범용CCTV)-최종" xfId="4978"/>
    <cellStyle name="@_laroux_제트베인_1_마창VMS1EA_설계내역서_최종 정덕환_2007서울시 불법주정차 설계변경내역서 (version 1)_연천차량방범설계내역서(도심사양식_최종본)_20090421" xfId="4979"/>
    <cellStyle name="@_laroux_제트베인_1_마창VMS1EA_설계내역서_최종 정덕환_2007서울시 불법주정차 설계변경내역서_071203" xfId="4980"/>
    <cellStyle name="@_laroux_제트베인_1_마창VMS1EA_설계내역서_최종 정덕환_2007서울시 불법주정차 설계변경내역서_071203_2009_서울시버스전용설치사업내역서" xfId="4981"/>
    <cellStyle name="@_laroux_제트베인_1_마창VMS1EA_설계내역서_최종 정덕환_2007서울시 불법주정차 설계변경내역서_071203_2009_서울시버스전용설치사업내역서_2009_서울시버스전용설치사업내역서(수정)" xfId="4982"/>
    <cellStyle name="@_laroux_제트베인_1_마창VMS1EA_설계내역서_최종 정덕환_2007서울시 불법주정차 설계변경내역서_071203_2009_서울시버스전용설치사업내역서_2009_서울시버스전용설치사업내역서(수정)_심사결과 - 설계내역서(차량방범용)" xfId="4983"/>
    <cellStyle name="@_laroux_제트베인_1_마창VMS1EA_설계내역서_최종 정덕환_2007서울시 불법주정차 설계변경내역서_071203_2009_서울시버스전용설치사업내역서_2009_서울시버스전용설치사업내역서(수정)_심사결과_-_설계내역서(차량방범용CCTV)-최종" xfId="4984"/>
    <cellStyle name="@_laroux_제트베인_1_마창VMS1EA_설계내역서_최종 정덕환_2007서울시 불법주정차 설계변경내역서_071203_2009_서울시버스전용설치사업내역서_2009_서울시버스전용설치사업내역서(수정)_연천차량방범설계내역서(도심사양식_최종본)_20090421" xfId="4985"/>
    <cellStyle name="@_laroux_제트베인_1_마창VMS1EA_설계내역서_최종 정덕환_2007서울시 불법주정차 설계변경내역서_071203_심사결과 - 설계내역서(차량방범용)" xfId="4986"/>
    <cellStyle name="@_laroux_제트베인_1_마창VMS1EA_설계내역서_최종 정덕환_2007서울시 불법주정차 설계변경내역서_071203_심사결과_-_설계내역서(차량방범용CCTV)-최종" xfId="4987"/>
    <cellStyle name="@_laroux_제트베인_1_마창VMS1EA_설계내역서_최종 정덕환_2007서울시 불법주정차 설계변경내역서_071203_연천차량방범설계내역서(도심사양식_최종본)_20090421" xfId="4988"/>
    <cellStyle name="@_laroux_제트베인_1_마창VMS1EA_설계내역서_최종 정덕환_2007서울시 불법주정차 설계변경내역서_2009_서울시버스전용설치사업내역서" xfId="4989"/>
    <cellStyle name="@_laroux_제트베인_1_마창VMS1EA_설계내역서_최종 정덕환_2007서울시 불법주정차 설계변경내역서_2009_서울시버스전용설치사업내역서_2009_서울시버스전용설치사업내역서(수정)" xfId="4990"/>
    <cellStyle name="@_laroux_제트베인_1_마창VMS1EA_설계내역서_최종 정덕환_2007서울시 불법주정차 설계변경내역서_2009_서울시버스전용설치사업내역서_2009_서울시버스전용설치사업내역서(수정)_심사결과 - 설계내역서(차량방범용)" xfId="4991"/>
    <cellStyle name="@_laroux_제트베인_1_마창VMS1EA_설계내역서_최종 정덕환_2007서울시 불법주정차 설계변경내역서_2009_서울시버스전용설치사업내역서_2009_서울시버스전용설치사업내역서(수정)_심사결과_-_설계내역서(차량방범용CCTV)-최종" xfId="4992"/>
    <cellStyle name="@_laroux_제트베인_1_마창VMS1EA_설계내역서_최종 정덕환_2007서울시 불법주정차 설계변경내역서_2009_서울시버스전용설치사업내역서_2009_서울시버스전용설치사업내역서(수정)_연천차량방범설계내역서(도심사양식_최종본)_20090421" xfId="4993"/>
    <cellStyle name="@_laroux_제트베인_1_마창VMS1EA_설계내역서_최종 정덕환_2007서울시 불법주정차 설계변경내역서_심사결과 - 설계내역서(차량방범용)" xfId="4994"/>
    <cellStyle name="@_laroux_제트베인_1_마창VMS1EA_설계내역서_최종 정덕환_2007서울시 불법주정차 설계변경내역서_심사결과_-_설계내역서(차량방범용CCTV)-최종" xfId="4995"/>
    <cellStyle name="@_laroux_제트베인_1_마창VMS1EA_설계내역서_최종 정덕환_2007서울시 불법주정차 설계변경내역서_연천차량방범설계내역서(도심사양식_최종본)_20090421" xfId="4996"/>
    <cellStyle name="@_laroux_제트베인_1_마창VMS1EA_설계내역서_최종 정덕환_2007서울시 불법주정차 설치사업내역서071012" xfId="4997"/>
    <cellStyle name="@_laroux_제트베인_1_마창VMS1EA_설계내역서_최종 정덕환_2007서울시 불법주정차 설치사업내역서071012_2009_서울시버스전용설치사업내역서" xfId="4998"/>
    <cellStyle name="@_laroux_제트베인_1_마창VMS1EA_설계내역서_최종 정덕환_2007서울시 불법주정차 설치사업내역서071012_2009_서울시버스전용설치사업내역서_2009_서울시버스전용설치사업내역서(수정)" xfId="4999"/>
    <cellStyle name="@_laroux_제트베인_1_마창VMS1EA_설계내역서_최종 정덕환_2007서울시 불법주정차 설치사업내역서071012_2009_서울시버스전용설치사업내역서_2009_서울시버스전용설치사업내역서(수정)_심사결과 - 설계내역서(차량방범용)" xfId="5000"/>
    <cellStyle name="@_laroux_제트베인_1_마창VMS1EA_설계내역서_최종 정덕환_2007서울시 불법주정차 설치사업내역서071012_2009_서울시버스전용설치사업내역서_2009_서울시버스전용설치사업내역서(수정)_심사결과_-_설계내역서(차량방범용CCTV)-최종" xfId="5001"/>
    <cellStyle name="@_laroux_제트베인_1_마창VMS1EA_설계내역서_최종 정덕환_2007서울시 불법주정차 설치사업내역서071012_2009_서울시버스전용설치사업내역서_2009_서울시버스전용설치사업내역서(수정)_연천차량방범설계내역서(도심사양식_최종본)_20090421" xfId="5002"/>
    <cellStyle name="@_laroux_제트베인_1_마창VMS1EA_설계내역서_최종 정덕환_2007서울시 불법주정차 설치사업내역서071012_심사결과 - 설계내역서(차량방범용)" xfId="5003"/>
    <cellStyle name="@_laroux_제트베인_1_마창VMS1EA_설계내역서_최종 정덕환_2007서울시 불법주정차 설치사업내역서071012_심사결과_-_설계내역서(차량방범용CCTV)-최종" xfId="5004"/>
    <cellStyle name="@_laroux_제트베인_1_마창VMS1EA_설계내역서_최종 정덕환_2007서울시 불법주정차 설치사업내역서071012_연천차량방범설계내역서(도심사양식_최종본)_20090421" xfId="5005"/>
    <cellStyle name="@_laroux_제트베인_1_마창VMS1EA_설계내역서_최종 정덕환_2007서울시 불법주정차 설치사업내역서080304" xfId="5006"/>
    <cellStyle name="@_laroux_제트베인_1_마창VMS1EA_설계내역서_최종 정덕환_2007서울시 불법주정차 설치사업내역서080304_2009_서울시버스전용설치사업내역서" xfId="5007"/>
    <cellStyle name="@_laroux_제트베인_1_마창VMS1EA_설계내역서_최종 정덕환_2007서울시 불법주정차 설치사업내역서080304_2009_서울시버스전용설치사업내역서_2009_서울시버스전용설치사업내역서(수정)" xfId="5008"/>
    <cellStyle name="@_laroux_제트베인_1_마창VMS1EA_설계내역서_최종 정덕환_2007서울시 불법주정차 설치사업내역서080304_2009_서울시버스전용설치사업내역서_2009_서울시버스전용설치사업내역서(수정)_심사결과 - 설계내역서(차량방범용)" xfId="5009"/>
    <cellStyle name="@_laroux_제트베인_1_마창VMS1EA_설계내역서_최종 정덕환_2007서울시 불법주정차 설치사업내역서080304_2009_서울시버스전용설치사업내역서_2009_서울시버스전용설치사업내역서(수정)_심사결과_-_설계내역서(차량방범용CCTV)-최종" xfId="5010"/>
    <cellStyle name="@_laroux_제트베인_1_마창VMS1EA_설계내역서_최종 정덕환_2007서울시 불법주정차 설치사업내역서080304_2009_서울시버스전용설치사업내역서_2009_서울시버스전용설치사업내역서(수정)_연천차량방범설계내역서(도심사양식_최종본)_20090421" xfId="5011"/>
    <cellStyle name="@_laroux_제트베인_1_마창VMS1EA_설계내역서_최종 정덕환_2007서울시 불법주정차 설치사업내역서080304_심사결과 - 설계내역서(차량방범용)" xfId="5012"/>
    <cellStyle name="@_laroux_제트베인_1_마창VMS1EA_설계내역서_최종 정덕환_2007서울시 불법주정차 설치사업내역서080304_심사결과_-_설계내역서(차량방범용CCTV)-최종" xfId="5013"/>
    <cellStyle name="@_laroux_제트베인_1_마창VMS1EA_설계내역서_최종 정덕환_2007서울시 불법주정차 설치사업내역서080304_연천차량방범설계내역서(도심사양식_최종본)_20090421" xfId="5014"/>
    <cellStyle name="@_laroux_제트베인_1_마창VMS1EA_설계내역서_최종 정덕환_2008 서울시 불법주정차 설치사업내역서_090128" xfId="5015"/>
    <cellStyle name="@_laroux_제트베인_1_마창VMS1EA_설계내역서_최종 정덕환_2008 서울시 불법주정차 설치사업내역서_090128_2009_서울시버스전용설치사업내역서" xfId="5016"/>
    <cellStyle name="@_laroux_제트베인_1_마창VMS1EA_설계내역서_최종 정덕환_2008 서울시 불법주정차 설치사업내역서_090128_2009_서울시버스전용설치사업내역서_2009_서울시버스전용설치사업내역서(수정)" xfId="5017"/>
    <cellStyle name="@_laroux_제트베인_1_마창VMS1EA_설계내역서_최종 정덕환_2008 서울시 불법주정차 설치사업내역서_090128_2009_서울시버스전용설치사업내역서_2009_서울시버스전용설치사업내역서(수정)_심사결과 - 설계내역서(차량방범용)" xfId="5018"/>
    <cellStyle name="@_laroux_제트베인_1_마창VMS1EA_설계내역서_최종 정덕환_2008 서울시 불법주정차 설치사업내역서_090128_2009_서울시버스전용설치사업내역서_2009_서울시버스전용설치사업내역서(수정)_심사결과_-_설계내역서(차량방범용CCTV)-최종" xfId="5019"/>
    <cellStyle name="@_laroux_제트베인_1_마창VMS1EA_설계내역서_최종 정덕환_2008 서울시 불법주정차 설치사업내역서_090128_2009_서울시버스전용설치사업내역서_2009_서울시버스전용설치사업내역서(수정)_연천차량방범설계내역서(도심사양식_최종본)_20090421" xfId="5020"/>
    <cellStyle name="@_laroux_제트베인_1_마창VMS1EA_설계내역서_최종 정덕환_2008 서울시 불법주정차 설치사업내역서_090128_심사결과 - 설계내역서(차량방범용)" xfId="5021"/>
    <cellStyle name="@_laroux_제트베인_1_마창VMS1EA_설계내역서_최종 정덕환_2008 서울시 불법주정차 설치사업내역서_090128_심사결과_-_설계내역서(차량방범용CCTV)-최종" xfId="5022"/>
    <cellStyle name="@_laroux_제트베인_1_마창VMS1EA_설계내역서_최종 정덕환_2008 서울시 불법주정차 설치사업내역서_090128_연천차량방범설계내역서(도심사양식_최종본)_20090421" xfId="5023"/>
    <cellStyle name="@_laroux_제트베인_1_마창VMS1EA_설계내역서_최종 정덕환_2008 서울시 불법주정차 설치사업내역서_final2" xfId="5024"/>
    <cellStyle name="@_laroux_제트베인_1_마창VMS1EA_설계내역서_최종 정덕환_2008 서울시 불법주정차 설치사업내역서_final2_2009_서울시버스전용설치사업내역서" xfId="5025"/>
    <cellStyle name="@_laroux_제트베인_1_마창VMS1EA_설계내역서_최종 정덕환_2008 서울시 불법주정차 설치사업내역서_final2_2009_서울시버스전용설치사업내역서_2009_서울시버스전용설치사업내역서(수정)" xfId="5026"/>
    <cellStyle name="@_laroux_제트베인_1_마창VMS1EA_설계내역서_최종 정덕환_2008 서울시 불법주정차 설치사업내역서_final2_2009_서울시버스전용설치사업내역서_2009_서울시버스전용설치사업내역서(수정)_심사결과 - 설계내역서(차량방범용)" xfId="5027"/>
    <cellStyle name="@_laroux_제트베인_1_마창VMS1EA_설계내역서_최종 정덕환_2008 서울시 불법주정차 설치사업내역서_final2_2009_서울시버스전용설치사업내역서_2009_서울시버스전용설치사업내역서(수정)_심사결과_-_설계내역서(차량방범용CCTV)-최종" xfId="5028"/>
    <cellStyle name="@_laroux_제트베인_1_마창VMS1EA_설계내역서_최종 정덕환_2008 서울시 불법주정차 설치사업내역서_final2_2009_서울시버스전용설치사업내역서_2009_서울시버스전용설치사업내역서(수정)_연천차량방범설계내역서(도심사양식_최종본)_20090421" xfId="5029"/>
    <cellStyle name="@_laroux_제트베인_1_마창VMS1EA_설계내역서_최종 정덕환_2008 서울시 불법주정차 설치사업내역서_final2_심사결과 - 설계내역서(차량방범용)" xfId="5030"/>
    <cellStyle name="@_laroux_제트베인_1_마창VMS1EA_설계내역서_최종 정덕환_2008 서울시 불법주정차 설치사업내역서_final2_심사결과_-_설계내역서(차량방범용CCTV)-최종" xfId="5031"/>
    <cellStyle name="@_laroux_제트베인_1_마창VMS1EA_설계내역서_최종 정덕환_2008 서울시 불법주정차 설치사업내역서_final2_연천차량방범설계내역서(도심사양식_최종본)_20090421" xfId="5032"/>
    <cellStyle name="@_laroux_제트베인_1_마창VMS1EA_설계내역서_최종 정덕환_2008서울시 불법주정차 설치사업내역서_final" xfId="5033"/>
    <cellStyle name="@_laroux_제트베인_1_마창VMS1EA_설계내역서_최종 정덕환_2008서울시 불법주정차 설치사업내역서_final_2009_서울시버스전용설치사업내역서" xfId="5034"/>
    <cellStyle name="@_laroux_제트베인_1_마창VMS1EA_설계내역서_최종 정덕환_2008서울시 불법주정차 설치사업내역서_final_2009_서울시버스전용설치사업내역서_2009_서울시버스전용설치사업내역서(수정)" xfId="5035"/>
    <cellStyle name="@_laroux_제트베인_1_마창VMS1EA_설계내역서_최종 정덕환_2008서울시 불법주정차 설치사업내역서_final_2009_서울시버스전용설치사업내역서_2009_서울시버스전용설치사업내역서(수정)_심사결과 - 설계내역서(차량방범용)" xfId="5036"/>
    <cellStyle name="@_laroux_제트베인_1_마창VMS1EA_설계내역서_최종 정덕환_2008서울시 불법주정차 설치사업내역서_final_2009_서울시버스전용설치사업내역서_2009_서울시버스전용설치사업내역서(수정)_심사결과_-_설계내역서(차량방범용CCTV)-최종" xfId="5037"/>
    <cellStyle name="@_laroux_제트베인_1_마창VMS1EA_설계내역서_최종 정덕환_2008서울시 불법주정차 설치사업내역서_final_2009_서울시버스전용설치사업내역서_2009_서울시버스전용설치사업내역서(수정)_연천차량방범설계내역서(도심사양식_최종본)_20090421" xfId="5038"/>
    <cellStyle name="@_laroux_제트베인_1_마창VMS1EA_설계내역서_최종 정덕환_2008서울시 불법주정차 설치사업내역서_final_심사결과 - 설계내역서(차량방범용)" xfId="5039"/>
    <cellStyle name="@_laroux_제트베인_1_마창VMS1EA_설계내역서_최종 정덕환_2008서울시 불법주정차 설치사업내역서_final_심사결과_-_설계내역서(차량방범용CCTV)-최종" xfId="5040"/>
    <cellStyle name="@_laroux_제트베인_1_마창VMS1EA_설계내역서_최종 정덕환_2008서울시 불법주정차 설치사업내역서_final_연천차량방범설계내역서(도심사양식_최종본)_20090421" xfId="5041"/>
    <cellStyle name="@_laroux_제트베인_1_마창VMS1EA_설계내역서_최종 정덕환_2008서울시 불법주정차 설치사업내역서080304" xfId="5042"/>
    <cellStyle name="@_laroux_제트베인_1_마창VMS1EA_설계내역서_최종 정덕환_2008서울시 불법주정차 설치사업내역서080304_2009_서울시버스전용설치사업내역서" xfId="5043"/>
    <cellStyle name="@_laroux_제트베인_1_마창VMS1EA_설계내역서_최종 정덕환_2008서울시 불법주정차 설치사업내역서080304_2009_서울시버스전용설치사업내역서_2009_서울시버스전용설치사업내역서(수정)" xfId="5044"/>
    <cellStyle name="@_laroux_제트베인_1_마창VMS1EA_설계내역서_최종 정덕환_2008서울시 불법주정차 설치사업내역서080304_2009_서울시버스전용설치사업내역서_2009_서울시버스전용설치사업내역서(수정)_심사결과 - 설계내역서(차량방범용)" xfId="5045"/>
    <cellStyle name="@_laroux_제트베인_1_마창VMS1EA_설계내역서_최종 정덕환_2008서울시 불법주정차 설치사업내역서080304_2009_서울시버스전용설치사업내역서_2009_서울시버스전용설치사업내역서(수정)_심사결과_-_설계내역서(차량방범용CCTV)-최종" xfId="5046"/>
    <cellStyle name="@_laroux_제트베인_1_마창VMS1EA_설계내역서_최종 정덕환_2008서울시 불법주정차 설치사업내역서080304_2009_서울시버스전용설치사업내역서_2009_서울시버스전용설치사업내역서(수정)_연천차량방범설계내역서(도심사양식_최종본)_20090421" xfId="5047"/>
    <cellStyle name="@_laroux_제트베인_1_마창VMS1EA_설계내역서_최종 정덕환_2008서울시 불법주정차 설치사업내역서080304_심사결과 - 설계내역서(차량방범용)" xfId="5048"/>
    <cellStyle name="@_laroux_제트베인_1_마창VMS1EA_설계내역서_최종 정덕환_2008서울시 불법주정차 설치사업내역서080304_심사결과_-_설계내역서(차량방범용CCTV)-최종" xfId="5049"/>
    <cellStyle name="@_laroux_제트베인_1_마창VMS1EA_설계내역서_최종 정덕환_2008서울시 불법주정차 설치사업내역서080304_연천차량방범설계내역서(도심사양식_최종본)_20090421" xfId="5050"/>
    <cellStyle name="@_laroux_제트베인_1_마창VMS1EA_설계내역서_최종 정덕환_2008서울시 불법주정차 설치사업내역서080310" xfId="5051"/>
    <cellStyle name="@_laroux_제트베인_1_마창VMS1EA_설계내역서_최종 정덕환_2008서울시 불법주정차 설치사업내역서080310_2009_서울시버스전용설치사업내역서" xfId="5052"/>
    <cellStyle name="@_laroux_제트베인_1_마창VMS1EA_설계내역서_최종 정덕환_2008서울시 불법주정차 설치사업내역서080310_2009_서울시버스전용설치사업내역서_2009_서울시버스전용설치사업내역서(수정)" xfId="5053"/>
    <cellStyle name="@_laroux_제트베인_1_마창VMS1EA_설계내역서_최종 정덕환_2008서울시 불법주정차 설치사업내역서080310_2009_서울시버스전용설치사업내역서_2009_서울시버스전용설치사업내역서(수정)_심사결과 - 설계내역서(차량방범용)" xfId="5054"/>
    <cellStyle name="@_laroux_제트베인_1_마창VMS1EA_설계내역서_최종 정덕환_2008서울시 불법주정차 설치사업내역서080310_2009_서울시버스전용설치사업내역서_2009_서울시버스전용설치사업내역서(수정)_심사결과_-_설계내역서(차량방범용CCTV)-최종" xfId="5055"/>
    <cellStyle name="@_laroux_제트베인_1_마창VMS1EA_설계내역서_최종 정덕환_2008서울시 불법주정차 설치사업내역서080310_2009_서울시버스전용설치사업내역서_2009_서울시버스전용설치사업내역서(수정)_연천차량방범설계내역서(도심사양식_최종본)_20090421" xfId="5056"/>
    <cellStyle name="@_laroux_제트베인_1_마창VMS1EA_설계내역서_최종 정덕환_2008서울시 불법주정차 설치사업내역서080310_심사결과 - 설계내역서(차량방범용)" xfId="5057"/>
    <cellStyle name="@_laroux_제트베인_1_마창VMS1EA_설계내역서_최종 정덕환_2008서울시 불법주정차 설치사업내역서080310_심사결과_-_설계내역서(차량방범용CCTV)-최종" xfId="5058"/>
    <cellStyle name="@_laroux_제트베인_1_마창VMS1EA_설계내역서_최종 정덕환_2008서울시 불법주정차 설치사업내역서080310_연천차량방범설계내역서(도심사양식_최종본)_20090421" xfId="5059"/>
    <cellStyle name="@_laroux_제트베인_1_마창VMS1EA_설계내역서_최종 정덕환_2009_서울시버스전용설치사업내역서(수정)" xfId="5060"/>
    <cellStyle name="@_laroux_제트베인_1_마창VMS1EA_설계내역서_최종 정덕환_2009_서울시버스전용설치사업내역서(수정)_심사결과 - 설계내역서(차량방범용)" xfId="5061"/>
    <cellStyle name="@_laroux_제트베인_1_마창VMS1EA_설계내역서_최종 정덕환_2009_서울시버스전용설치사업내역서(수정)_심사결과_-_설계내역서(차량방범용CCTV)-최종" xfId="5062"/>
    <cellStyle name="@_laroux_제트베인_1_마창VMS1EA_설계내역서_최종 정덕환_2009_서울시버스전용설치사업내역서(수정)_연천차량방범설계내역서(도심사양식_최종본)_20090421" xfId="5063"/>
    <cellStyle name="@_laroux_제트베인_1_마창VMS1EA_설계내역서_최종 정덕환_남산 광화문 불법주정차 설치사업내역서(최종)" xfId="5064"/>
    <cellStyle name="@_laroux_제트베인_1_마창VMS1EA_설계내역서_최종 정덕환_남산 광화문 불법주정차 설치사업내역서(최종)_2009_서울시버스전용설치사업내역서" xfId="5065"/>
    <cellStyle name="@_laroux_제트베인_1_마창VMS1EA_설계내역서_최종 정덕환_남산 광화문 불법주정차 설치사업내역서(최종)_2009_서울시버스전용설치사업내역서_2009_서울시버스전용설치사업내역서(수정)" xfId="5066"/>
    <cellStyle name="@_laroux_제트베인_1_마창VMS1EA_설계내역서_최종 정덕환_남산 광화문 불법주정차 설치사업내역서(최종)_2009_서울시버스전용설치사업내역서_2009_서울시버스전용설치사업내역서(수정)_심사결과 - 설계내역서(차량방범용)" xfId="5067"/>
    <cellStyle name="@_laroux_제트베인_1_마창VMS1EA_설계내역서_최종 정덕환_남산 광화문 불법주정차 설치사업내역서(최종)_2009_서울시버스전용설치사업내역서_2009_서울시버스전용설치사업내역서(수정)_심사결과_-_설계내역서(차량방범용CCTV)-최종" xfId="5068"/>
    <cellStyle name="@_laroux_제트베인_1_마창VMS1EA_설계내역서_최종 정덕환_남산 광화문 불법주정차 설치사업내역서(최종)_2009_서울시버스전용설치사업내역서_2009_서울시버스전용설치사업내역서(수정)_연천차량방범설계내역서(도심사양식_최종본)_20090421" xfId="5069"/>
    <cellStyle name="@_laroux_제트베인_1_마창VMS1EA_설계내역서_최종 정덕환_남산 광화문 불법주정차 설치사업내역서(최종)_심사결과 - 설계내역서(차량방범용)" xfId="5070"/>
    <cellStyle name="@_laroux_제트베인_1_마창VMS1EA_설계내역서_최종 정덕환_남산 광화문 불법주정차 설치사업내역서(최종)_심사결과_-_설계내역서(차량방범용CCTV)-최종" xfId="5071"/>
    <cellStyle name="@_laroux_제트베인_1_마창VMS1EA_설계내역서_최종 정덕환_남산 광화문 불법주정차 설치사업내역서(최종)_연천차량방범설계내역서(도심사양식_최종본)_20090421" xfId="5072"/>
    <cellStyle name="@_laroux_제트베인_1_마창VMS1EA_설계내역서_최종 정덕환_산출기초" xfId="5073"/>
    <cellStyle name="@_laroux_제트베인_1_마창VMS1EA_설계내역서_최종 정덕환_산출기초_2009_서울시버스전용설치사업내역서" xfId="5074"/>
    <cellStyle name="@_laroux_제트베인_1_마창VMS1EA_설계내역서_최종 정덕환_산출기초_2009_서울시버스전용설치사업내역서_2009_서울시버스전용설치사업내역서(수정)" xfId="5075"/>
    <cellStyle name="@_laroux_제트베인_1_마창VMS1EA_설계내역서_최종 정덕환_산출기초_2009_서울시버스전용설치사업내역서_2009_서울시버스전용설치사업내역서(수정)_심사결과 - 설계내역서(차량방범용)" xfId="5076"/>
    <cellStyle name="@_laroux_제트베인_1_마창VMS1EA_설계내역서_최종 정덕환_산출기초_2009_서울시버스전용설치사업내역서_2009_서울시버스전용설치사업내역서(수정)_심사결과_-_설계내역서(차량방범용CCTV)-최종" xfId="5077"/>
    <cellStyle name="@_laroux_제트베인_1_마창VMS1EA_설계내역서_최종 정덕환_산출기초_2009_서울시버스전용설치사업내역서_2009_서울시버스전용설치사업내역서(수정)_연천차량방범설계내역서(도심사양식_최종본)_20090421" xfId="5078"/>
    <cellStyle name="@_laroux_제트베인_1_마창VMS1EA_설계내역서_최종 정덕환_산출기초_심사결과 - 설계내역서(차량방범용)" xfId="5079"/>
    <cellStyle name="@_laroux_제트베인_1_마창VMS1EA_설계내역서_최종 정덕환_산출기초_심사결과_-_설계내역서(차량방범용CCTV)-최종" xfId="5080"/>
    <cellStyle name="@_laroux_제트베인_1_마창VMS1EA_설계내역서_최종 정덕환_산출기초_연천차량방범설계내역서(도심사양식_최종본)_20090421" xfId="5081"/>
    <cellStyle name="@_laroux_제트베인_1_마창VMS1EA_설계내역서_최종 정덕환_산출내역서(노원구 이설내역서)_081019xls" xfId="5082"/>
    <cellStyle name="@_laroux_제트베인_1_마창VMS1EA_설계내역서_최종 정덕환_산출내역서(노원구 이설내역서)_081019xls_2009_서울시버스전용설치사업내역서" xfId="5083"/>
    <cellStyle name="@_laroux_제트베인_1_마창VMS1EA_설계내역서_최종 정덕환_산출내역서(노원구 이설내역서)_081019xls_2009_서울시버스전용설치사업내역서_2009_서울시버스전용설치사업내역서(수정)" xfId="5084"/>
    <cellStyle name="@_laroux_제트베인_1_마창VMS1EA_설계내역서_최종 정덕환_산출내역서(노원구 이설내역서)_081019xls_2009_서울시버스전용설치사업내역서_2009_서울시버스전용설치사업내역서(수정)_심사결과 - 설계내역서(차량방범용)" xfId="5085"/>
    <cellStyle name="@_laroux_제트베인_1_마창VMS1EA_설계내역서_최종 정덕환_산출내역서(노원구 이설내역서)_081019xls_2009_서울시버스전용설치사업내역서_2009_서울시버스전용설치사업내역서(수정)_심사결과_-_설계내역서(차량방범용CCTV)-최종" xfId="5086"/>
    <cellStyle name="@_laroux_제트베인_1_마창VMS1EA_설계내역서_최종 정덕환_산출내역서(노원구 이설내역서)_081019xls_2009_서울시버스전용설치사업내역서_2009_서울시버스전용설치사업내역서(수정)_연천차량방범설계내역서(도심사양식_최종본)_20090421" xfId="5087"/>
    <cellStyle name="@_laroux_제트베인_1_마창VMS1EA_설계내역서_최종 정덕환_산출내역서(노원구 이설내역서)_081019xls_심사결과 - 설계내역서(차량방범용)" xfId="5088"/>
    <cellStyle name="@_laroux_제트베인_1_마창VMS1EA_설계내역서_최종 정덕환_산출내역서(노원구 이설내역서)_081019xls_심사결과_-_설계내역서(차량방범용CCTV)-최종" xfId="5089"/>
    <cellStyle name="@_laroux_제트베인_1_마창VMS1EA_설계내역서_최종 정덕환_산출내역서(노원구 이설내역서)_081019xls_연천차량방범설계내역서(도심사양식_최종본)_20090421" xfId="5090"/>
    <cellStyle name="@_laroux_제트베인_1_마창VMS1EA_설계내역서_최종 정덕환_서울시 불법주정차 설치사업내역서_한일에스티엠_080708" xfId="5091"/>
    <cellStyle name="@_laroux_제트베인_1_마창VMS1EA_설계내역서_최종 정덕환_서울시 불법주정차 설치사업내역서_한일에스티엠_080708_2009_서울시버스전용설치사업내역서" xfId="5092"/>
    <cellStyle name="@_laroux_제트베인_1_마창VMS1EA_설계내역서_최종 정덕환_서울시 불법주정차 설치사업내역서_한일에스티엠_080708_2009_서울시버스전용설치사업내역서_2009_서울시버스전용설치사업내역서(수정)" xfId="5093"/>
    <cellStyle name="@_laroux_제트베인_1_마창VMS1EA_설계내역서_최종 정덕환_서울시 불법주정차 설치사업내역서_한일에스티엠_080708_2009_서울시버스전용설치사업내역서_2009_서울시버스전용설치사업내역서(수정)_심사결과 - 설계내역서(차량방범용)" xfId="5094"/>
    <cellStyle name="@_laroux_제트베인_1_마창VMS1EA_설계내역서_최종 정덕환_서울시 불법주정차 설치사업내역서_한일에스티엠_080708_2009_서울시버스전용설치사업내역서_2009_서울시버스전용설치사업내역서(수정)_심사결과_-_설계내역서(차량방범용CCTV)-최종" xfId="5095"/>
    <cellStyle name="@_laroux_제트베인_1_마창VMS1EA_설계내역서_최종 정덕환_서울시 불법주정차 설치사업내역서_한일에스티엠_080708_2009_서울시버스전용설치사업내역서_2009_서울시버스전용설치사업내역서(수정)_연천차량방범설계내역서(도심사양식_최종본)_20090421" xfId="5096"/>
    <cellStyle name="@_laroux_제트베인_1_마창VMS1EA_설계내역서_최종 정덕환_서울시 불법주정차 설치사업내역서_한일에스티엠_080708_심사결과 - 설계내역서(차량방범용)" xfId="5097"/>
    <cellStyle name="@_laroux_제트베인_1_마창VMS1EA_설계내역서_최종 정덕환_서울시 불법주정차 설치사업내역서_한일에스티엠_080708_심사결과_-_설계내역서(차량방범용CCTV)-최종" xfId="5098"/>
    <cellStyle name="@_laroux_제트베인_1_마창VMS1EA_설계내역서_최종 정덕환_서울시 불법주정차 설치사업내역서_한일에스티엠_080708_연천차량방범설계내역서(도심사양식_최종본)_20090421" xfId="5099"/>
    <cellStyle name="@_laroux_제트베인_1_마창VMS1EA_설계내역서_최종 정덕환_소월길 CCTV 무인단속시스템 설치공사 내역서_시스템_080527" xfId="5100"/>
    <cellStyle name="@_laroux_제트베인_1_마창VMS1EA_설계내역서_최종 정덕환_소월길 CCTV 무인단속시스템 설치공사 내역서_시스템_080527_2009_서울시버스전용설치사업내역서" xfId="5101"/>
    <cellStyle name="@_laroux_제트베인_1_마창VMS1EA_설계내역서_최종 정덕환_소월길 CCTV 무인단속시스템 설치공사 내역서_시스템_080527_2009_서울시버스전용설치사업내역서_2009_서울시버스전용설치사업내역서(수정)" xfId="5102"/>
    <cellStyle name="@_laroux_제트베인_1_마창VMS1EA_설계내역서_최종 정덕환_소월길 CCTV 무인단속시스템 설치공사 내역서_시스템_080527_2009_서울시버스전용설치사업내역서_2009_서울시버스전용설치사업내역서(수정)_심사결과 - 설계내역서(차량방범용)" xfId="5103"/>
    <cellStyle name="@_laroux_제트베인_1_마창VMS1EA_설계내역서_최종 정덕환_소월길 CCTV 무인단속시스템 설치공사 내역서_시스템_080527_2009_서울시버스전용설치사업내역서_2009_서울시버스전용설치사업내역서(수정)_심사결과_-_설계내역서(차량방범용CCTV)-최종" xfId="5104"/>
    <cellStyle name="@_laroux_제트베인_1_마창VMS1EA_설계내역서_최종 정덕환_소월길 CCTV 무인단속시스템 설치공사 내역서_시스템_080527_2009_서울시버스전용설치사업내역서_2009_서울시버스전용설치사업내역서(수정)_연천차량방범설계내역서(도심사양식_최종본)_20090421" xfId="5105"/>
    <cellStyle name="@_laroux_제트베인_1_마창VMS1EA_설계내역서_최종 정덕환_소월길 CCTV 무인단속시스템 설치공사 내역서_시스템_080527_심사결과 - 설계내역서(차량방범용)" xfId="5106"/>
    <cellStyle name="@_laroux_제트베인_1_마창VMS1EA_설계내역서_최종 정덕환_소월길 CCTV 무인단속시스템 설치공사 내역서_시스템_080527_심사결과_-_설계내역서(차량방범용CCTV)-최종" xfId="5107"/>
    <cellStyle name="@_laroux_제트베인_1_마창VMS1EA_설계내역서_최종 정덕환_소월길 CCTV 무인단속시스템 설치공사 내역서_시스템_080527_연천차량방범설계내역서(도심사양식_최종본)_20090421" xfId="5108"/>
    <cellStyle name="@_laroux_제트베인_1_마창VMS1EA_성남시 불법주정차자동_견적서" xfId="5109"/>
    <cellStyle name="@_laroux_제트베인_1_마창VMS1EA_성남시 불법주정차자동_견적서_견적서_ 한일에스티엠" xfId="5110"/>
    <cellStyle name="@_laroux_제트베인_1_마창VMS1EA_심사결과 - 설계내역서(차량방범용)" xfId="5111"/>
    <cellStyle name="@_laroux_제트베인_1_마창VMS1EA_심사결과_-_설계내역서(차량방범용CCTV)-최종" xfId="5112"/>
    <cellStyle name="@_laroux_제트베인_1_마창VMS1EA_연천차량방범설계내역서(도심사양식_최종본)_20090421" xfId="5113"/>
    <cellStyle name="@_laroux_제트베인_1_마창VMS1EA-2" xfId="5114"/>
    <cellStyle name="@_laroux_제트베인_1_마창VMS1EA-2_2009_서울시버스전용설치사업내역서" xfId="5115"/>
    <cellStyle name="@_laroux_제트베인_1_마창VMS1EA-2_2009_서울시버스전용설치사업내역서_2009_서울시버스전용설치사업내역서(수정)" xfId="5116"/>
    <cellStyle name="@_laroux_제트베인_1_마창VMS1EA-2_2009_서울시버스전용설치사업내역서_2009_서울시버스전용설치사업내역서(수정)_심사결과 - 설계내역서(차량방범용)" xfId="5117"/>
    <cellStyle name="@_laroux_제트베인_1_마창VMS1EA-2_2009_서울시버스전용설치사업내역서_2009_서울시버스전용설치사업내역서(수정)_심사결과_-_설계내역서(차량방범용CCTV)-최종" xfId="5118"/>
    <cellStyle name="@_laroux_제트베인_1_마창VMS1EA-2_2009_서울시버스전용설치사업내역서_2009_서울시버스전용설치사업내역서(수정)_연천차량방범설계내역서(도심사양식_최종본)_20090421" xfId="5119"/>
    <cellStyle name="@_laroux_제트베인_1_마창VMS1EA-2_광명_주정차시스템 견적서(한일에스티엠_4억9천)" xfId="5120"/>
    <cellStyle name="@_laroux_제트베인_1_마창VMS1EA-2_광명_주정차시스템 견적서(한일에스티엠_4억9천)_성남시 불법주정차자동_견적서" xfId="5121"/>
    <cellStyle name="@_laroux_제트베인_1_마창VMS1EA-2_광명_주정차시스템 견적서(한일에스티엠_4억9천)_성남시 불법주정차자동_견적서_견적서_ 한일에스티엠" xfId="5122"/>
    <cellStyle name="@_laroux_제트베인_1_마창VMS1EA-2_광명_주정차시스템 견적서(한일에스티엠_수정본)" xfId="5123"/>
    <cellStyle name="@_laroux_제트베인_1_마창VMS1EA-2_광명_주정차시스템 견적서(한일에스티엠_수정본)_성남시 불법주정차자동_견적서" xfId="5124"/>
    <cellStyle name="@_laroux_제트베인_1_마창VMS1EA-2_광명_주정차시스템 견적서(한일에스티엠_수정본)_성남시 불법주정차자동_견적서_견적서_ 한일에스티엠" xfId="5125"/>
    <cellStyle name="@_laroux_제트베인_1_마창VMS1EA-2_설계내역서_최종 정덕환" xfId="5126"/>
    <cellStyle name="@_laroux_제트베인_1_마창VMS1EA-2_설계내역서_최종 정덕환_2007서울시 불법주정차 설계변경내역서" xfId="5127"/>
    <cellStyle name="@_laroux_제트베인_1_마창VMS1EA-2_설계내역서_최종 정덕환_2007서울시 불법주정차 설계변경내역서 (version 1)" xfId="5128"/>
    <cellStyle name="@_laroux_제트베인_1_마창VMS1EA-2_설계내역서_최종 정덕환_2007서울시 불법주정차 설계변경내역서 (version 1)_2009_서울시버스전용설치사업내역서" xfId="5129"/>
    <cellStyle name="@_laroux_제트베인_1_마창VMS1EA-2_설계내역서_최종 정덕환_2007서울시 불법주정차 설계변경내역서 (version 1)_2009_서울시버스전용설치사업내역서_2009_서울시버스전용설치사업내역서(수정)" xfId="5130"/>
    <cellStyle name="@_laroux_제트베인_1_마창VMS1EA-2_설계내역서_최종 정덕환_2007서울시 불법주정차 설계변경내역서 (version 1)_2009_서울시버스전용설치사업내역서_2009_서울시버스전용설치사업내역서(수정)_심사결과 - 설계내역서(차량방범용)" xfId="5131"/>
    <cellStyle name="@_laroux_제트베인_1_마창VMS1EA-2_설계내역서_최종 정덕환_2007서울시 불법주정차 설계변경내역서 (version 1)_2009_서울시버스전용설치사업내역서_2009_서울시버스전용설치사업내역서(수정)_심사결과_-_설계내역서(차량방범용CCTV)-최종" xfId="5132"/>
    <cellStyle name="@_laroux_제트베인_1_마창VMS1EA-2_설계내역서_최종 정덕환_2007서울시 불법주정차 설계변경내역서 (version 1)_2009_서울시버스전용설치사업내역서_2009_서울시버스전용설치사업내역서(수정)_연천차량방범설계내역서(도심사양식_최종본)_20090421" xfId="5133"/>
    <cellStyle name="@_laroux_제트베인_1_마창VMS1EA-2_설계내역서_최종 정덕환_2007서울시 불법주정차 설계변경내역서 (version 1)_심사결과 - 설계내역서(차량방범용)" xfId="5134"/>
    <cellStyle name="@_laroux_제트베인_1_마창VMS1EA-2_설계내역서_최종 정덕환_2007서울시 불법주정차 설계변경내역서 (version 1)_심사결과_-_설계내역서(차량방범용CCTV)-최종" xfId="5135"/>
    <cellStyle name="@_laroux_제트베인_1_마창VMS1EA-2_설계내역서_최종 정덕환_2007서울시 불법주정차 설계변경내역서 (version 1)_연천차량방범설계내역서(도심사양식_최종본)_20090421" xfId="5136"/>
    <cellStyle name="@_laroux_제트베인_1_마창VMS1EA-2_설계내역서_최종 정덕환_2007서울시 불법주정차 설계변경내역서_071203" xfId="5137"/>
    <cellStyle name="@_laroux_제트베인_1_마창VMS1EA-2_설계내역서_최종 정덕환_2007서울시 불법주정차 설계변경내역서_071203_2009_서울시버스전용설치사업내역서" xfId="5138"/>
    <cellStyle name="@_laroux_제트베인_1_마창VMS1EA-2_설계내역서_최종 정덕환_2007서울시 불법주정차 설계변경내역서_071203_2009_서울시버스전용설치사업내역서_2009_서울시버스전용설치사업내역서(수정)" xfId="5139"/>
    <cellStyle name="@_laroux_제트베인_1_마창VMS1EA-2_설계내역서_최종 정덕환_2007서울시 불법주정차 설계변경내역서_071203_2009_서울시버스전용설치사업내역서_2009_서울시버스전용설치사업내역서(수정)_심사결과 - 설계내역서(차량방범용)" xfId="5140"/>
    <cellStyle name="@_laroux_제트베인_1_마창VMS1EA-2_설계내역서_최종 정덕환_2007서울시 불법주정차 설계변경내역서_071203_2009_서울시버스전용설치사업내역서_2009_서울시버스전용설치사업내역서(수정)_심사결과_-_설계내역서(차량방범용CCTV)-최종" xfId="5141"/>
    <cellStyle name="@_laroux_제트베인_1_마창VMS1EA-2_설계내역서_최종 정덕환_2007서울시 불법주정차 설계변경내역서_071203_2009_서울시버스전용설치사업내역서_2009_서울시버스전용설치사업내역서(수정)_연천차량방범설계내역서(도심사양식_최종본)_20090421" xfId="5142"/>
    <cellStyle name="@_laroux_제트베인_1_마창VMS1EA-2_설계내역서_최종 정덕환_2007서울시 불법주정차 설계변경내역서_071203_심사결과 - 설계내역서(차량방범용)" xfId="5143"/>
    <cellStyle name="@_laroux_제트베인_1_마창VMS1EA-2_설계내역서_최종 정덕환_2007서울시 불법주정차 설계변경내역서_071203_심사결과_-_설계내역서(차량방범용CCTV)-최종" xfId="5144"/>
    <cellStyle name="@_laroux_제트베인_1_마창VMS1EA-2_설계내역서_최종 정덕환_2007서울시 불법주정차 설계변경내역서_071203_연천차량방범설계내역서(도심사양식_최종본)_20090421" xfId="5145"/>
    <cellStyle name="@_laroux_제트베인_1_마창VMS1EA-2_설계내역서_최종 정덕환_2007서울시 불법주정차 설계변경내역서_2009_서울시버스전용설치사업내역서" xfId="5146"/>
    <cellStyle name="@_laroux_제트베인_1_마창VMS1EA-2_설계내역서_최종 정덕환_2007서울시 불법주정차 설계변경내역서_2009_서울시버스전용설치사업내역서_2009_서울시버스전용설치사업내역서(수정)" xfId="5147"/>
    <cellStyle name="@_laroux_제트베인_1_마창VMS1EA-2_설계내역서_최종 정덕환_2007서울시 불법주정차 설계변경내역서_2009_서울시버스전용설치사업내역서_2009_서울시버스전용설치사업내역서(수정)_심사결과 - 설계내역서(차량방범용)" xfId="5148"/>
    <cellStyle name="@_laroux_제트베인_1_마창VMS1EA-2_설계내역서_최종 정덕환_2007서울시 불법주정차 설계변경내역서_2009_서울시버스전용설치사업내역서_2009_서울시버스전용설치사업내역서(수정)_심사결과_-_설계내역서(차량방범용CCTV)-최종" xfId="5149"/>
    <cellStyle name="@_laroux_제트베인_1_마창VMS1EA-2_설계내역서_최종 정덕환_2007서울시 불법주정차 설계변경내역서_2009_서울시버스전용설치사업내역서_2009_서울시버스전용설치사업내역서(수정)_연천차량방범설계내역서(도심사양식_최종본)_20090421" xfId="5150"/>
    <cellStyle name="@_laroux_제트베인_1_마창VMS1EA-2_설계내역서_최종 정덕환_2007서울시 불법주정차 설계변경내역서_심사결과 - 설계내역서(차량방범용)" xfId="5151"/>
    <cellStyle name="@_laroux_제트베인_1_마창VMS1EA-2_설계내역서_최종 정덕환_2007서울시 불법주정차 설계변경내역서_심사결과_-_설계내역서(차량방범용CCTV)-최종" xfId="5152"/>
    <cellStyle name="@_laroux_제트베인_1_마창VMS1EA-2_설계내역서_최종 정덕환_2007서울시 불법주정차 설계변경내역서_연천차량방범설계내역서(도심사양식_최종본)_20090421" xfId="5153"/>
    <cellStyle name="@_laroux_제트베인_1_마창VMS1EA-2_설계내역서_최종 정덕환_2007서울시 불법주정차 설치사업내역서071012" xfId="5154"/>
    <cellStyle name="@_laroux_제트베인_1_마창VMS1EA-2_설계내역서_최종 정덕환_2007서울시 불법주정차 설치사업내역서071012_2009_서울시버스전용설치사업내역서" xfId="5155"/>
    <cellStyle name="@_laroux_제트베인_1_마창VMS1EA-2_설계내역서_최종 정덕환_2007서울시 불법주정차 설치사업내역서071012_2009_서울시버스전용설치사업내역서_2009_서울시버스전용설치사업내역서(수정)" xfId="5156"/>
    <cellStyle name="@_laroux_제트베인_1_마창VMS1EA-2_설계내역서_최종 정덕환_2007서울시 불법주정차 설치사업내역서071012_2009_서울시버스전용설치사업내역서_2009_서울시버스전용설치사업내역서(수정)_심사결과 - 설계내역서(차량방범용)" xfId="5157"/>
    <cellStyle name="@_laroux_제트베인_1_마창VMS1EA-2_설계내역서_최종 정덕환_2007서울시 불법주정차 설치사업내역서071012_2009_서울시버스전용설치사업내역서_2009_서울시버스전용설치사업내역서(수정)_심사결과_-_설계내역서(차량방범용CCTV)-최종" xfId="5158"/>
    <cellStyle name="@_laroux_제트베인_1_마창VMS1EA-2_설계내역서_최종 정덕환_2007서울시 불법주정차 설치사업내역서071012_2009_서울시버스전용설치사업내역서_2009_서울시버스전용설치사업내역서(수정)_연천차량방범설계내역서(도심사양식_최종본)_20090421" xfId="5159"/>
    <cellStyle name="@_laroux_제트베인_1_마창VMS1EA-2_설계내역서_최종 정덕환_2007서울시 불법주정차 설치사업내역서071012_심사결과 - 설계내역서(차량방범용)" xfId="5160"/>
    <cellStyle name="@_laroux_제트베인_1_마창VMS1EA-2_설계내역서_최종 정덕환_2007서울시 불법주정차 설치사업내역서071012_심사결과_-_설계내역서(차량방범용CCTV)-최종" xfId="5161"/>
    <cellStyle name="@_laroux_제트베인_1_마창VMS1EA-2_설계내역서_최종 정덕환_2007서울시 불법주정차 설치사업내역서071012_연천차량방범설계내역서(도심사양식_최종본)_20090421" xfId="5162"/>
    <cellStyle name="@_laroux_제트베인_1_마창VMS1EA-2_설계내역서_최종 정덕환_2007서울시 불법주정차 설치사업내역서080304" xfId="5163"/>
    <cellStyle name="@_laroux_제트베인_1_마창VMS1EA-2_설계내역서_최종 정덕환_2007서울시 불법주정차 설치사업내역서080304_2009_서울시버스전용설치사업내역서" xfId="5164"/>
    <cellStyle name="@_laroux_제트베인_1_마창VMS1EA-2_설계내역서_최종 정덕환_2007서울시 불법주정차 설치사업내역서080304_2009_서울시버스전용설치사업내역서_2009_서울시버스전용설치사업내역서(수정)" xfId="5165"/>
    <cellStyle name="@_laroux_제트베인_1_마창VMS1EA-2_설계내역서_최종 정덕환_2007서울시 불법주정차 설치사업내역서080304_2009_서울시버스전용설치사업내역서_2009_서울시버스전용설치사업내역서(수정)_심사결과 - 설계내역서(차량방범용)" xfId="5166"/>
    <cellStyle name="@_laroux_제트베인_1_마창VMS1EA-2_설계내역서_최종 정덕환_2007서울시 불법주정차 설치사업내역서080304_2009_서울시버스전용설치사업내역서_2009_서울시버스전용설치사업내역서(수정)_심사결과_-_설계내역서(차량방범용CCTV)-최종" xfId="5167"/>
    <cellStyle name="@_laroux_제트베인_1_마창VMS1EA-2_설계내역서_최종 정덕환_2007서울시 불법주정차 설치사업내역서080304_2009_서울시버스전용설치사업내역서_2009_서울시버스전용설치사업내역서(수정)_연천차량방범설계내역서(도심사양식_최종본)_20090421" xfId="5168"/>
    <cellStyle name="@_laroux_제트베인_1_마창VMS1EA-2_설계내역서_최종 정덕환_2007서울시 불법주정차 설치사업내역서080304_심사결과 - 설계내역서(차량방범용)" xfId="5169"/>
    <cellStyle name="@_laroux_제트베인_1_마창VMS1EA-2_설계내역서_최종 정덕환_2007서울시 불법주정차 설치사업내역서080304_심사결과_-_설계내역서(차량방범용CCTV)-최종" xfId="5170"/>
    <cellStyle name="@_laroux_제트베인_1_마창VMS1EA-2_설계내역서_최종 정덕환_2007서울시 불법주정차 설치사업내역서080304_연천차량방범설계내역서(도심사양식_최종본)_20090421" xfId="5171"/>
    <cellStyle name="@_laroux_제트베인_1_마창VMS1EA-2_설계내역서_최종 정덕환_2008 서울시 불법주정차 설치사업내역서_090128" xfId="5172"/>
    <cellStyle name="@_laroux_제트베인_1_마창VMS1EA-2_설계내역서_최종 정덕환_2008 서울시 불법주정차 설치사업내역서_090128_2009_서울시버스전용설치사업내역서" xfId="5173"/>
    <cellStyle name="@_laroux_제트베인_1_마창VMS1EA-2_설계내역서_최종 정덕환_2008 서울시 불법주정차 설치사업내역서_090128_2009_서울시버스전용설치사업내역서_2009_서울시버스전용설치사업내역서(수정)" xfId="5174"/>
    <cellStyle name="@_laroux_제트베인_1_마창VMS1EA-2_설계내역서_최종 정덕환_2008 서울시 불법주정차 설치사업내역서_090128_2009_서울시버스전용설치사업내역서_2009_서울시버스전용설치사업내역서(수정)_심사결과 - 설계내역서(차량방범용)" xfId="5175"/>
    <cellStyle name="@_laroux_제트베인_1_마창VMS1EA-2_설계내역서_최종 정덕환_2008 서울시 불법주정차 설치사업내역서_090128_2009_서울시버스전용설치사업내역서_2009_서울시버스전용설치사업내역서(수정)_심사결과_-_설계내역서(차량방범용CCTV)-최종" xfId="5176"/>
    <cellStyle name="@_laroux_제트베인_1_마창VMS1EA-2_설계내역서_최종 정덕환_2008 서울시 불법주정차 설치사업내역서_090128_2009_서울시버스전용설치사업내역서_2009_서울시버스전용설치사업내역서(수정)_연천차량방범설계내역서(도심사양식_최종본)_20090421" xfId="5177"/>
    <cellStyle name="@_laroux_제트베인_1_마창VMS1EA-2_설계내역서_최종 정덕환_2008 서울시 불법주정차 설치사업내역서_090128_심사결과 - 설계내역서(차량방범용)" xfId="5178"/>
    <cellStyle name="@_laroux_제트베인_1_마창VMS1EA-2_설계내역서_최종 정덕환_2008 서울시 불법주정차 설치사업내역서_090128_심사결과_-_설계내역서(차량방범용CCTV)-최종" xfId="5179"/>
    <cellStyle name="@_laroux_제트베인_1_마창VMS1EA-2_설계내역서_최종 정덕환_2008 서울시 불법주정차 설치사업내역서_090128_연천차량방범설계내역서(도심사양식_최종본)_20090421" xfId="5180"/>
    <cellStyle name="@_laroux_제트베인_1_마창VMS1EA-2_설계내역서_최종 정덕환_2008 서울시 불법주정차 설치사업내역서_final2" xfId="5181"/>
    <cellStyle name="@_laroux_제트베인_1_마창VMS1EA-2_설계내역서_최종 정덕환_2008 서울시 불법주정차 설치사업내역서_final2_2009_서울시버스전용설치사업내역서" xfId="5182"/>
    <cellStyle name="@_laroux_제트베인_1_마창VMS1EA-2_설계내역서_최종 정덕환_2008 서울시 불법주정차 설치사업내역서_final2_2009_서울시버스전용설치사업내역서_2009_서울시버스전용설치사업내역서(수정)" xfId="5183"/>
    <cellStyle name="@_laroux_제트베인_1_마창VMS1EA-2_설계내역서_최종 정덕환_2008 서울시 불법주정차 설치사업내역서_final2_2009_서울시버스전용설치사업내역서_2009_서울시버스전용설치사업내역서(수정)_심사결과 - 설계내역서(차량방범용)" xfId="5184"/>
    <cellStyle name="@_laroux_제트베인_1_마창VMS1EA-2_설계내역서_최종 정덕환_2008 서울시 불법주정차 설치사업내역서_final2_2009_서울시버스전용설치사업내역서_2009_서울시버스전용설치사업내역서(수정)_심사결과_-_설계내역서(차량방범용CCTV)-최종" xfId="5185"/>
    <cellStyle name="@_laroux_제트베인_1_마창VMS1EA-2_설계내역서_최종 정덕환_2008 서울시 불법주정차 설치사업내역서_final2_2009_서울시버스전용설치사업내역서_2009_서울시버스전용설치사업내역서(수정)_연천차량방범설계내역서(도심사양식_최종본)_20090421" xfId="5186"/>
    <cellStyle name="@_laroux_제트베인_1_마창VMS1EA-2_설계내역서_최종 정덕환_2008 서울시 불법주정차 설치사업내역서_final2_심사결과 - 설계내역서(차량방범용)" xfId="5187"/>
    <cellStyle name="@_laroux_제트베인_1_마창VMS1EA-2_설계내역서_최종 정덕환_2008 서울시 불법주정차 설치사업내역서_final2_심사결과_-_설계내역서(차량방범용CCTV)-최종" xfId="5188"/>
    <cellStyle name="@_laroux_제트베인_1_마창VMS1EA-2_설계내역서_최종 정덕환_2008 서울시 불법주정차 설치사업내역서_final2_연천차량방범설계내역서(도심사양식_최종본)_20090421" xfId="5189"/>
    <cellStyle name="@_laroux_제트베인_1_마창VMS1EA-2_설계내역서_최종 정덕환_2008서울시 불법주정차 설치사업내역서_final" xfId="5190"/>
    <cellStyle name="@_laroux_제트베인_1_마창VMS1EA-2_설계내역서_최종 정덕환_2008서울시 불법주정차 설치사업내역서_final_2009_서울시버스전용설치사업내역서" xfId="5191"/>
    <cellStyle name="@_laroux_제트베인_1_마창VMS1EA-2_설계내역서_최종 정덕환_2008서울시 불법주정차 설치사업내역서_final_2009_서울시버스전용설치사업내역서_2009_서울시버스전용설치사업내역서(수정)" xfId="5192"/>
    <cellStyle name="@_laroux_제트베인_1_마창VMS1EA-2_설계내역서_최종 정덕환_2008서울시 불법주정차 설치사업내역서_final_2009_서울시버스전용설치사업내역서_2009_서울시버스전용설치사업내역서(수정)_심사결과 - 설계내역서(차량방범용)" xfId="5193"/>
    <cellStyle name="@_laroux_제트베인_1_마창VMS1EA-2_설계내역서_최종 정덕환_2008서울시 불법주정차 설치사업내역서_final_2009_서울시버스전용설치사업내역서_2009_서울시버스전용설치사업내역서(수정)_심사결과_-_설계내역서(차량방범용CCTV)-최종" xfId="5194"/>
    <cellStyle name="@_laroux_제트베인_1_마창VMS1EA-2_설계내역서_최종 정덕환_2008서울시 불법주정차 설치사업내역서_final_2009_서울시버스전용설치사업내역서_2009_서울시버스전용설치사업내역서(수정)_연천차량방범설계내역서(도심사양식_최종본)_20090421" xfId="5195"/>
    <cellStyle name="@_laroux_제트베인_1_마창VMS1EA-2_설계내역서_최종 정덕환_2008서울시 불법주정차 설치사업내역서_final_심사결과 - 설계내역서(차량방범용)" xfId="5196"/>
    <cellStyle name="@_laroux_제트베인_1_마창VMS1EA-2_설계내역서_최종 정덕환_2008서울시 불법주정차 설치사업내역서_final_심사결과_-_설계내역서(차량방범용CCTV)-최종" xfId="5197"/>
    <cellStyle name="@_laroux_제트베인_1_마창VMS1EA-2_설계내역서_최종 정덕환_2008서울시 불법주정차 설치사업내역서_final_연천차량방범설계내역서(도심사양식_최종본)_20090421" xfId="5198"/>
    <cellStyle name="@_laroux_제트베인_1_마창VMS1EA-2_설계내역서_최종 정덕환_2008서울시 불법주정차 설치사업내역서080304" xfId="5199"/>
    <cellStyle name="@_laroux_제트베인_1_마창VMS1EA-2_설계내역서_최종 정덕환_2008서울시 불법주정차 설치사업내역서080304_2009_서울시버스전용설치사업내역서" xfId="5200"/>
    <cellStyle name="@_laroux_제트베인_1_마창VMS1EA-2_설계내역서_최종 정덕환_2008서울시 불법주정차 설치사업내역서080304_2009_서울시버스전용설치사업내역서_2009_서울시버스전용설치사업내역서(수정)" xfId="5201"/>
    <cellStyle name="@_laroux_제트베인_1_마창VMS1EA-2_설계내역서_최종 정덕환_2008서울시 불법주정차 설치사업내역서080304_2009_서울시버스전용설치사업내역서_2009_서울시버스전용설치사업내역서(수정)_심사결과 - 설계내역서(차량방범용)" xfId="5202"/>
    <cellStyle name="@_laroux_제트베인_1_마창VMS1EA-2_설계내역서_최종 정덕환_2008서울시 불법주정차 설치사업내역서080304_2009_서울시버스전용설치사업내역서_2009_서울시버스전용설치사업내역서(수정)_심사결과_-_설계내역서(차량방범용CCTV)-최종" xfId="5203"/>
    <cellStyle name="@_laroux_제트베인_1_마창VMS1EA-2_설계내역서_최종 정덕환_2008서울시 불법주정차 설치사업내역서080304_2009_서울시버스전용설치사업내역서_2009_서울시버스전용설치사업내역서(수정)_연천차량방범설계내역서(도심사양식_최종본)_20090421" xfId="5204"/>
    <cellStyle name="@_laroux_제트베인_1_마창VMS1EA-2_설계내역서_최종 정덕환_2008서울시 불법주정차 설치사업내역서080304_심사결과 - 설계내역서(차량방범용)" xfId="5205"/>
    <cellStyle name="@_laroux_제트베인_1_마창VMS1EA-2_설계내역서_최종 정덕환_2008서울시 불법주정차 설치사업내역서080304_심사결과_-_설계내역서(차량방범용CCTV)-최종" xfId="5206"/>
    <cellStyle name="@_laroux_제트베인_1_마창VMS1EA-2_설계내역서_최종 정덕환_2008서울시 불법주정차 설치사업내역서080304_연천차량방범설계내역서(도심사양식_최종본)_20090421" xfId="5207"/>
    <cellStyle name="@_laroux_제트베인_1_마창VMS1EA-2_설계내역서_최종 정덕환_2008서울시 불법주정차 설치사업내역서080310" xfId="5208"/>
    <cellStyle name="@_laroux_제트베인_1_마창VMS1EA-2_설계내역서_최종 정덕환_2008서울시 불법주정차 설치사업내역서080310_2009_서울시버스전용설치사업내역서" xfId="5209"/>
    <cellStyle name="@_laroux_제트베인_1_마창VMS1EA-2_설계내역서_최종 정덕환_2008서울시 불법주정차 설치사업내역서080310_2009_서울시버스전용설치사업내역서_2009_서울시버스전용설치사업내역서(수정)" xfId="5210"/>
    <cellStyle name="@_laroux_제트베인_1_마창VMS1EA-2_설계내역서_최종 정덕환_2008서울시 불법주정차 설치사업내역서080310_2009_서울시버스전용설치사업내역서_2009_서울시버스전용설치사업내역서(수정)_심사결과 - 설계내역서(차량방범용)" xfId="5211"/>
    <cellStyle name="@_laroux_제트베인_1_마창VMS1EA-2_설계내역서_최종 정덕환_2008서울시 불법주정차 설치사업내역서080310_2009_서울시버스전용설치사업내역서_2009_서울시버스전용설치사업내역서(수정)_심사결과_-_설계내역서(차량방범용CCTV)-최종" xfId="5212"/>
    <cellStyle name="@_laroux_제트베인_1_마창VMS1EA-2_설계내역서_최종 정덕환_2008서울시 불법주정차 설치사업내역서080310_2009_서울시버스전용설치사업내역서_2009_서울시버스전용설치사업내역서(수정)_연천차량방범설계내역서(도심사양식_최종본)_20090421" xfId="5213"/>
    <cellStyle name="@_laroux_제트베인_1_마창VMS1EA-2_설계내역서_최종 정덕환_2008서울시 불법주정차 설치사업내역서080310_심사결과 - 설계내역서(차량방범용)" xfId="5214"/>
    <cellStyle name="@_laroux_제트베인_1_마창VMS1EA-2_설계내역서_최종 정덕환_2008서울시 불법주정차 설치사업내역서080310_심사결과_-_설계내역서(차량방범용CCTV)-최종" xfId="5215"/>
    <cellStyle name="@_laroux_제트베인_1_마창VMS1EA-2_설계내역서_최종 정덕환_2008서울시 불법주정차 설치사업내역서080310_연천차량방범설계내역서(도심사양식_최종본)_20090421" xfId="5216"/>
    <cellStyle name="@_laroux_제트베인_1_마창VMS1EA-2_설계내역서_최종 정덕환_2009_서울시버스전용설치사업내역서(수정)" xfId="5217"/>
    <cellStyle name="@_laroux_제트베인_1_마창VMS1EA-2_설계내역서_최종 정덕환_2009_서울시버스전용설치사업내역서(수정)_심사결과 - 설계내역서(차량방범용)" xfId="5218"/>
    <cellStyle name="@_laroux_제트베인_1_마창VMS1EA-2_설계내역서_최종 정덕환_2009_서울시버스전용설치사업내역서(수정)_심사결과_-_설계내역서(차량방범용CCTV)-최종" xfId="5219"/>
    <cellStyle name="@_laroux_제트베인_1_마창VMS1EA-2_설계내역서_최종 정덕환_2009_서울시버스전용설치사업내역서(수정)_연천차량방범설계내역서(도심사양식_최종본)_20090421" xfId="5220"/>
    <cellStyle name="@_laroux_제트베인_1_마창VMS1EA-2_설계내역서_최종 정덕환_남산 광화문 불법주정차 설치사업내역서(최종)" xfId="5221"/>
    <cellStyle name="@_laroux_제트베인_1_마창VMS1EA-2_설계내역서_최종 정덕환_남산 광화문 불법주정차 설치사업내역서(최종)_2009_서울시버스전용설치사업내역서" xfId="5222"/>
    <cellStyle name="@_laroux_제트베인_1_마창VMS1EA-2_설계내역서_최종 정덕환_남산 광화문 불법주정차 설치사업내역서(최종)_2009_서울시버스전용설치사업내역서_2009_서울시버스전용설치사업내역서(수정)" xfId="5223"/>
    <cellStyle name="@_laroux_제트베인_1_마창VMS1EA-2_설계내역서_최종 정덕환_남산 광화문 불법주정차 설치사업내역서(최종)_2009_서울시버스전용설치사업내역서_2009_서울시버스전용설치사업내역서(수정)_심사결과 - 설계내역서(차량방범용)" xfId="5224"/>
    <cellStyle name="@_laroux_제트베인_1_마창VMS1EA-2_설계내역서_최종 정덕환_남산 광화문 불법주정차 설치사업내역서(최종)_2009_서울시버스전용설치사업내역서_2009_서울시버스전용설치사업내역서(수정)_심사결과_-_설계내역서(차량방범용CCTV)-최종" xfId="5225"/>
    <cellStyle name="@_laroux_제트베인_1_마창VMS1EA-2_설계내역서_최종 정덕환_남산 광화문 불법주정차 설치사업내역서(최종)_2009_서울시버스전용설치사업내역서_2009_서울시버스전용설치사업내역서(수정)_연천차량방범설계내역서(도심사양식_최종본)_20090421" xfId="5226"/>
    <cellStyle name="@_laroux_제트베인_1_마창VMS1EA-2_설계내역서_최종 정덕환_남산 광화문 불법주정차 설치사업내역서(최종)_심사결과 - 설계내역서(차량방범용)" xfId="5227"/>
    <cellStyle name="@_laroux_제트베인_1_마창VMS1EA-2_설계내역서_최종 정덕환_남산 광화문 불법주정차 설치사업내역서(최종)_심사결과_-_설계내역서(차량방범용CCTV)-최종" xfId="5228"/>
    <cellStyle name="@_laroux_제트베인_1_마창VMS1EA-2_설계내역서_최종 정덕환_남산 광화문 불법주정차 설치사업내역서(최종)_연천차량방범설계내역서(도심사양식_최종본)_20090421" xfId="5229"/>
    <cellStyle name="@_laroux_제트베인_1_마창VMS1EA-2_설계내역서_최종 정덕환_산출기초" xfId="5230"/>
    <cellStyle name="@_laroux_제트베인_1_마창VMS1EA-2_설계내역서_최종 정덕환_산출기초_2009_서울시버스전용설치사업내역서" xfId="5231"/>
    <cellStyle name="@_laroux_제트베인_1_마창VMS1EA-2_설계내역서_최종 정덕환_산출기초_2009_서울시버스전용설치사업내역서_2009_서울시버스전용설치사업내역서(수정)" xfId="5232"/>
    <cellStyle name="@_laroux_제트베인_1_마창VMS1EA-2_설계내역서_최종 정덕환_산출기초_2009_서울시버스전용설치사업내역서_2009_서울시버스전용설치사업내역서(수정)_심사결과 - 설계내역서(차량방범용)" xfId="5233"/>
    <cellStyle name="@_laroux_제트베인_1_마창VMS1EA-2_설계내역서_최종 정덕환_산출기초_2009_서울시버스전용설치사업내역서_2009_서울시버스전용설치사업내역서(수정)_심사결과_-_설계내역서(차량방범용CCTV)-최종" xfId="5234"/>
    <cellStyle name="@_laroux_제트베인_1_마창VMS1EA-2_설계내역서_최종 정덕환_산출기초_2009_서울시버스전용설치사업내역서_2009_서울시버스전용설치사업내역서(수정)_연천차량방범설계내역서(도심사양식_최종본)_20090421" xfId="5235"/>
    <cellStyle name="@_laroux_제트베인_1_마창VMS1EA-2_설계내역서_최종 정덕환_산출기초_심사결과 - 설계내역서(차량방범용)" xfId="5236"/>
    <cellStyle name="@_laroux_제트베인_1_마창VMS1EA-2_설계내역서_최종 정덕환_산출기초_심사결과_-_설계내역서(차량방범용CCTV)-최종" xfId="5237"/>
    <cellStyle name="@_laroux_제트베인_1_마창VMS1EA-2_설계내역서_최종 정덕환_산출기초_연천차량방범설계내역서(도심사양식_최종본)_20090421" xfId="5238"/>
    <cellStyle name="@_laroux_제트베인_1_마창VMS1EA-2_설계내역서_최종 정덕환_산출내역서(노원구 이설내역서)_081019xls" xfId="5239"/>
    <cellStyle name="@_laroux_제트베인_1_마창VMS1EA-2_설계내역서_최종 정덕환_산출내역서(노원구 이설내역서)_081019xls_2009_서울시버스전용설치사업내역서" xfId="5240"/>
    <cellStyle name="@_laroux_제트베인_1_마창VMS1EA-2_설계내역서_최종 정덕환_산출내역서(노원구 이설내역서)_081019xls_2009_서울시버스전용설치사업내역서_2009_서울시버스전용설치사업내역서(수정)" xfId="5241"/>
    <cellStyle name="@_laroux_제트베인_1_마창VMS1EA-2_설계내역서_최종 정덕환_산출내역서(노원구 이설내역서)_081019xls_2009_서울시버스전용설치사업내역서_2009_서울시버스전용설치사업내역서(수정)_심사결과 - 설계내역서(차량방범용)" xfId="5242"/>
    <cellStyle name="@_laroux_제트베인_1_마창VMS1EA-2_설계내역서_최종 정덕환_산출내역서(노원구 이설내역서)_081019xls_2009_서울시버스전용설치사업내역서_2009_서울시버스전용설치사업내역서(수정)_심사결과_-_설계내역서(차량방범용CCTV)-최종" xfId="5243"/>
    <cellStyle name="@_laroux_제트베인_1_마창VMS1EA-2_설계내역서_최종 정덕환_산출내역서(노원구 이설내역서)_081019xls_2009_서울시버스전용설치사업내역서_2009_서울시버스전용설치사업내역서(수정)_연천차량방범설계내역서(도심사양식_최종본)_20090421" xfId="5244"/>
    <cellStyle name="@_laroux_제트베인_1_마창VMS1EA-2_설계내역서_최종 정덕환_산출내역서(노원구 이설내역서)_081019xls_심사결과 - 설계내역서(차량방범용)" xfId="5245"/>
    <cellStyle name="@_laroux_제트베인_1_마창VMS1EA-2_설계내역서_최종 정덕환_산출내역서(노원구 이설내역서)_081019xls_심사결과_-_설계내역서(차량방범용CCTV)-최종" xfId="5246"/>
    <cellStyle name="@_laroux_제트베인_1_마창VMS1EA-2_설계내역서_최종 정덕환_산출내역서(노원구 이설내역서)_081019xls_연천차량방범설계내역서(도심사양식_최종본)_20090421" xfId="5247"/>
    <cellStyle name="@_laroux_제트베인_1_마창VMS1EA-2_설계내역서_최종 정덕환_서울시 불법주정차 설치사업내역서_한일에스티엠_080708" xfId="5248"/>
    <cellStyle name="@_laroux_제트베인_1_마창VMS1EA-2_설계내역서_최종 정덕환_서울시 불법주정차 설치사업내역서_한일에스티엠_080708_2009_서울시버스전용설치사업내역서" xfId="5249"/>
    <cellStyle name="@_laroux_제트베인_1_마창VMS1EA-2_설계내역서_최종 정덕환_서울시 불법주정차 설치사업내역서_한일에스티엠_080708_2009_서울시버스전용설치사업내역서_2009_서울시버스전용설치사업내역서(수정)" xfId="5250"/>
    <cellStyle name="@_laroux_제트베인_1_마창VMS1EA-2_설계내역서_최종 정덕환_서울시 불법주정차 설치사업내역서_한일에스티엠_080708_2009_서울시버스전용설치사업내역서_2009_서울시버스전용설치사업내역서(수정)_심사결과 - 설계내역서(차량방범용)" xfId="5251"/>
    <cellStyle name="@_laroux_제트베인_1_마창VMS1EA-2_설계내역서_최종 정덕환_서울시 불법주정차 설치사업내역서_한일에스티엠_080708_2009_서울시버스전용설치사업내역서_2009_서울시버스전용설치사업내역서(수정)_심사결과_-_설계내역서(차량방범용CCTV)-최종" xfId="5252"/>
    <cellStyle name="@_laroux_제트베인_1_마창VMS1EA-2_설계내역서_최종 정덕환_서울시 불법주정차 설치사업내역서_한일에스티엠_080708_2009_서울시버스전용설치사업내역서_2009_서울시버스전용설치사업내역서(수정)_연천차량방범설계내역서(도심사양식_최종본)_20090421" xfId="5253"/>
    <cellStyle name="@_laroux_제트베인_1_마창VMS1EA-2_설계내역서_최종 정덕환_서울시 불법주정차 설치사업내역서_한일에스티엠_080708_심사결과 - 설계내역서(차량방범용)" xfId="5254"/>
    <cellStyle name="@_laroux_제트베인_1_마창VMS1EA-2_설계내역서_최종 정덕환_서울시 불법주정차 설치사업내역서_한일에스티엠_080708_심사결과_-_설계내역서(차량방범용CCTV)-최종" xfId="5255"/>
    <cellStyle name="@_laroux_제트베인_1_마창VMS1EA-2_설계내역서_최종 정덕환_서울시 불법주정차 설치사업내역서_한일에스티엠_080708_연천차량방범설계내역서(도심사양식_최종본)_20090421" xfId="5256"/>
    <cellStyle name="@_laroux_제트베인_1_마창VMS1EA-2_설계내역서_최종 정덕환_소월길 CCTV 무인단속시스템 설치공사 내역서_시스템_080527" xfId="5257"/>
    <cellStyle name="@_laroux_제트베인_1_마창VMS1EA-2_설계내역서_최종 정덕환_소월길 CCTV 무인단속시스템 설치공사 내역서_시스템_080527_2009_서울시버스전용설치사업내역서" xfId="5258"/>
    <cellStyle name="@_laroux_제트베인_1_마창VMS1EA-2_설계내역서_최종 정덕환_소월길 CCTV 무인단속시스템 설치공사 내역서_시스템_080527_2009_서울시버스전용설치사업내역서_2009_서울시버스전용설치사업내역서(수정)" xfId="5259"/>
    <cellStyle name="@_laroux_제트베인_1_마창VMS1EA-2_설계내역서_최종 정덕환_소월길 CCTV 무인단속시스템 설치공사 내역서_시스템_080527_2009_서울시버스전용설치사업내역서_2009_서울시버스전용설치사업내역서(수정)_심사결과 - 설계내역서(차량방범용)" xfId="5260"/>
    <cellStyle name="@_laroux_제트베인_1_마창VMS1EA-2_설계내역서_최종 정덕환_소월길 CCTV 무인단속시스템 설치공사 내역서_시스템_080527_2009_서울시버스전용설치사업내역서_2009_서울시버스전용설치사업내역서(수정)_심사결과_-_설계내역서(차량방범용CCTV)-최종" xfId="5261"/>
    <cellStyle name="@_laroux_제트베인_1_마창VMS1EA-2_설계내역서_최종 정덕환_소월길 CCTV 무인단속시스템 설치공사 내역서_시스템_080527_2009_서울시버스전용설치사업내역서_2009_서울시버스전용설치사업내역서(수정)_연천차량방범설계내역서(도심사양식_최종본)_20090421" xfId="5262"/>
    <cellStyle name="@_laroux_제트베인_1_마창VMS1EA-2_설계내역서_최종 정덕환_소월길 CCTV 무인단속시스템 설치공사 내역서_시스템_080527_심사결과 - 설계내역서(차량방범용)" xfId="5263"/>
    <cellStyle name="@_laroux_제트베인_1_마창VMS1EA-2_설계내역서_최종 정덕환_소월길 CCTV 무인단속시스템 설치공사 내역서_시스템_080527_심사결과_-_설계내역서(차량방범용CCTV)-최종" xfId="5264"/>
    <cellStyle name="@_laroux_제트베인_1_마창VMS1EA-2_설계내역서_최종 정덕환_소월길 CCTV 무인단속시스템 설치공사 내역서_시스템_080527_연천차량방범설계내역서(도심사양식_최종본)_20090421" xfId="5265"/>
    <cellStyle name="@_laroux_제트베인_1_마창VMS1EA-2_성남시 불법주정차자동_견적서" xfId="5266"/>
    <cellStyle name="@_laroux_제트베인_1_마창VMS1EA-2_성남시 불법주정차자동_견적서_견적서_ 한일에스티엠" xfId="5267"/>
    <cellStyle name="@_laroux_제트베인_1_마창VMS1EA-2_심사결과 - 설계내역서(차량방범용)" xfId="5268"/>
    <cellStyle name="@_laroux_제트베인_1_마창VMS1EA-2_심사결과_-_설계내역서(차량방범용CCTV)-최종" xfId="5269"/>
    <cellStyle name="@_laroux_제트베인_1_마창VMS1EA-2_연천차량방범설계내역서(도심사양식_최종본)_20090421" xfId="5270"/>
    <cellStyle name="@_laroux_제트베인_1_설계내역서_최종 정덕환" xfId="5271"/>
    <cellStyle name="@_laroux_제트베인_1_설계내역서_최종 정덕환_2007서울시 불법주정차 설계변경내역서" xfId="5272"/>
    <cellStyle name="@_laroux_제트베인_1_설계내역서_최종 정덕환_2007서울시 불법주정차 설계변경내역서 (version 1)" xfId="5273"/>
    <cellStyle name="@_laroux_제트베인_1_설계내역서_최종 정덕환_2007서울시 불법주정차 설계변경내역서 (version 1)_2009_서울시버스전용설치사업내역서" xfId="5274"/>
    <cellStyle name="@_laroux_제트베인_1_설계내역서_최종 정덕환_2007서울시 불법주정차 설계변경내역서 (version 1)_2009_서울시버스전용설치사업내역서_2009_서울시버스전용설치사업내역서(수정)" xfId="5275"/>
    <cellStyle name="@_laroux_제트베인_1_설계내역서_최종 정덕환_2007서울시 불법주정차 설계변경내역서 (version 1)_2009_서울시버스전용설치사업내역서_2009_서울시버스전용설치사업내역서(수정)_심사결과 - 설계내역서(차량방범용)" xfId="5276"/>
    <cellStyle name="@_laroux_제트베인_1_설계내역서_최종 정덕환_2007서울시 불법주정차 설계변경내역서 (version 1)_2009_서울시버스전용설치사업내역서_2009_서울시버스전용설치사업내역서(수정)_심사결과_-_설계내역서(차량방범용CCTV)-최종" xfId="5277"/>
    <cellStyle name="@_laroux_제트베인_1_설계내역서_최종 정덕환_2007서울시 불법주정차 설계변경내역서 (version 1)_2009_서울시버스전용설치사업내역서_2009_서울시버스전용설치사업내역서(수정)_연천차량방범설계내역서(도심사양식_최종본)_20090421" xfId="5278"/>
    <cellStyle name="@_laroux_제트베인_1_설계내역서_최종 정덕환_2007서울시 불법주정차 설계변경내역서 (version 1)_심사결과 - 설계내역서(차량방범용)" xfId="5279"/>
    <cellStyle name="@_laroux_제트베인_1_설계내역서_최종 정덕환_2007서울시 불법주정차 설계변경내역서 (version 1)_심사결과_-_설계내역서(차량방범용CCTV)-최종" xfId="5280"/>
    <cellStyle name="@_laroux_제트베인_1_설계내역서_최종 정덕환_2007서울시 불법주정차 설계변경내역서 (version 1)_연천차량방범설계내역서(도심사양식_최종본)_20090421" xfId="5281"/>
    <cellStyle name="@_laroux_제트베인_1_설계내역서_최종 정덕환_2007서울시 불법주정차 설계변경내역서_071203" xfId="5282"/>
    <cellStyle name="@_laroux_제트베인_1_설계내역서_최종 정덕환_2007서울시 불법주정차 설계변경내역서_071203_2009_서울시버스전용설치사업내역서" xfId="5283"/>
    <cellStyle name="@_laroux_제트베인_1_설계내역서_최종 정덕환_2007서울시 불법주정차 설계변경내역서_071203_2009_서울시버스전용설치사업내역서_2009_서울시버스전용설치사업내역서(수정)" xfId="5284"/>
    <cellStyle name="@_laroux_제트베인_1_설계내역서_최종 정덕환_2007서울시 불법주정차 설계변경내역서_071203_2009_서울시버스전용설치사업내역서_2009_서울시버스전용설치사업내역서(수정)_심사결과 - 설계내역서(차량방범용)" xfId="5285"/>
    <cellStyle name="@_laroux_제트베인_1_설계내역서_최종 정덕환_2007서울시 불법주정차 설계변경내역서_071203_2009_서울시버스전용설치사업내역서_2009_서울시버스전용설치사업내역서(수정)_심사결과_-_설계내역서(차량방범용CCTV)-최종" xfId="5286"/>
    <cellStyle name="@_laroux_제트베인_1_설계내역서_최종 정덕환_2007서울시 불법주정차 설계변경내역서_071203_2009_서울시버스전용설치사업내역서_2009_서울시버스전용설치사업내역서(수정)_연천차량방범설계내역서(도심사양식_최종본)_20090421" xfId="5287"/>
    <cellStyle name="@_laroux_제트베인_1_설계내역서_최종 정덕환_2007서울시 불법주정차 설계변경내역서_071203_심사결과 - 설계내역서(차량방범용)" xfId="5288"/>
    <cellStyle name="@_laroux_제트베인_1_설계내역서_최종 정덕환_2007서울시 불법주정차 설계변경내역서_071203_심사결과_-_설계내역서(차량방범용CCTV)-최종" xfId="5289"/>
    <cellStyle name="@_laroux_제트베인_1_설계내역서_최종 정덕환_2007서울시 불법주정차 설계변경내역서_071203_연천차량방범설계내역서(도심사양식_최종본)_20090421" xfId="5290"/>
    <cellStyle name="@_laroux_제트베인_1_설계내역서_최종 정덕환_2007서울시 불법주정차 설계변경내역서_2009_서울시버스전용설치사업내역서" xfId="5291"/>
    <cellStyle name="@_laroux_제트베인_1_설계내역서_최종 정덕환_2007서울시 불법주정차 설계변경내역서_2009_서울시버스전용설치사업내역서_2009_서울시버스전용설치사업내역서(수정)" xfId="5292"/>
    <cellStyle name="@_laroux_제트베인_1_설계내역서_최종 정덕환_2007서울시 불법주정차 설계변경내역서_2009_서울시버스전용설치사업내역서_2009_서울시버스전용설치사업내역서(수정)_심사결과 - 설계내역서(차량방범용)" xfId="5293"/>
    <cellStyle name="@_laroux_제트베인_1_설계내역서_최종 정덕환_2007서울시 불법주정차 설계변경내역서_2009_서울시버스전용설치사업내역서_2009_서울시버스전용설치사업내역서(수정)_심사결과_-_설계내역서(차량방범용CCTV)-최종" xfId="5294"/>
    <cellStyle name="@_laroux_제트베인_1_설계내역서_최종 정덕환_2007서울시 불법주정차 설계변경내역서_2009_서울시버스전용설치사업내역서_2009_서울시버스전용설치사업내역서(수정)_연천차량방범설계내역서(도심사양식_최종본)_20090421" xfId="5295"/>
    <cellStyle name="@_laroux_제트베인_1_설계내역서_최종 정덕환_2007서울시 불법주정차 설계변경내역서_심사결과 - 설계내역서(차량방범용)" xfId="5296"/>
    <cellStyle name="@_laroux_제트베인_1_설계내역서_최종 정덕환_2007서울시 불법주정차 설계변경내역서_심사결과_-_설계내역서(차량방범용CCTV)-최종" xfId="5297"/>
    <cellStyle name="@_laroux_제트베인_1_설계내역서_최종 정덕환_2007서울시 불법주정차 설계변경내역서_연천차량방범설계내역서(도심사양식_최종본)_20090421" xfId="5298"/>
    <cellStyle name="@_laroux_제트베인_1_설계내역서_최종 정덕환_2007서울시 불법주정차 설치사업내역서071012" xfId="5299"/>
    <cellStyle name="@_laroux_제트베인_1_설계내역서_최종 정덕환_2007서울시 불법주정차 설치사업내역서071012_2009_서울시버스전용설치사업내역서" xfId="5300"/>
    <cellStyle name="@_laroux_제트베인_1_설계내역서_최종 정덕환_2007서울시 불법주정차 설치사업내역서071012_2009_서울시버스전용설치사업내역서_2009_서울시버스전용설치사업내역서(수정)" xfId="5301"/>
    <cellStyle name="@_laroux_제트베인_1_설계내역서_최종 정덕환_2007서울시 불법주정차 설치사업내역서071012_2009_서울시버스전용설치사업내역서_2009_서울시버스전용설치사업내역서(수정)_심사결과 - 설계내역서(차량방범용)" xfId="5302"/>
    <cellStyle name="@_laroux_제트베인_1_설계내역서_최종 정덕환_2007서울시 불법주정차 설치사업내역서071012_2009_서울시버스전용설치사업내역서_2009_서울시버스전용설치사업내역서(수정)_심사결과_-_설계내역서(차량방범용CCTV)-최종" xfId="5303"/>
    <cellStyle name="@_laroux_제트베인_1_설계내역서_최종 정덕환_2007서울시 불법주정차 설치사업내역서071012_2009_서울시버스전용설치사업내역서_2009_서울시버스전용설치사업내역서(수정)_연천차량방범설계내역서(도심사양식_최종본)_20090421" xfId="5304"/>
    <cellStyle name="@_laroux_제트베인_1_설계내역서_최종 정덕환_2007서울시 불법주정차 설치사업내역서071012_심사결과 - 설계내역서(차량방범용)" xfId="5305"/>
    <cellStyle name="@_laroux_제트베인_1_설계내역서_최종 정덕환_2007서울시 불법주정차 설치사업내역서071012_심사결과_-_설계내역서(차량방범용CCTV)-최종" xfId="5306"/>
    <cellStyle name="@_laroux_제트베인_1_설계내역서_최종 정덕환_2007서울시 불법주정차 설치사업내역서071012_연천차량방범설계내역서(도심사양식_최종본)_20090421" xfId="5307"/>
    <cellStyle name="@_laroux_제트베인_1_설계내역서_최종 정덕환_2007서울시 불법주정차 설치사업내역서080304" xfId="5308"/>
    <cellStyle name="@_laroux_제트베인_1_설계내역서_최종 정덕환_2007서울시 불법주정차 설치사업내역서080304_2009_서울시버스전용설치사업내역서" xfId="5309"/>
    <cellStyle name="@_laroux_제트베인_1_설계내역서_최종 정덕환_2007서울시 불법주정차 설치사업내역서080304_2009_서울시버스전용설치사업내역서_2009_서울시버스전용설치사업내역서(수정)" xfId="5310"/>
    <cellStyle name="@_laroux_제트베인_1_설계내역서_최종 정덕환_2007서울시 불법주정차 설치사업내역서080304_2009_서울시버스전용설치사업내역서_2009_서울시버스전용설치사업내역서(수정)_심사결과 - 설계내역서(차량방범용)" xfId="5311"/>
    <cellStyle name="@_laroux_제트베인_1_설계내역서_최종 정덕환_2007서울시 불법주정차 설치사업내역서080304_2009_서울시버스전용설치사업내역서_2009_서울시버스전용설치사업내역서(수정)_심사결과_-_설계내역서(차량방범용CCTV)-최종" xfId="5312"/>
    <cellStyle name="@_laroux_제트베인_1_설계내역서_최종 정덕환_2007서울시 불법주정차 설치사업내역서080304_2009_서울시버스전용설치사업내역서_2009_서울시버스전용설치사업내역서(수정)_연천차량방범설계내역서(도심사양식_최종본)_20090421" xfId="5313"/>
    <cellStyle name="@_laroux_제트베인_1_설계내역서_최종 정덕환_2007서울시 불법주정차 설치사업내역서080304_심사결과 - 설계내역서(차량방범용)" xfId="5314"/>
    <cellStyle name="@_laroux_제트베인_1_설계내역서_최종 정덕환_2007서울시 불법주정차 설치사업내역서080304_심사결과_-_설계내역서(차량방범용CCTV)-최종" xfId="5315"/>
    <cellStyle name="@_laroux_제트베인_1_설계내역서_최종 정덕환_2007서울시 불법주정차 설치사업내역서080304_연천차량방범설계내역서(도심사양식_최종본)_20090421" xfId="5316"/>
    <cellStyle name="@_laroux_제트베인_1_설계내역서_최종 정덕환_2008 서울시 불법주정차 설치사업내역서_090128" xfId="5317"/>
    <cellStyle name="@_laroux_제트베인_1_설계내역서_최종 정덕환_2008 서울시 불법주정차 설치사업내역서_090128_2009_서울시버스전용설치사업내역서" xfId="5318"/>
    <cellStyle name="@_laroux_제트베인_1_설계내역서_최종 정덕환_2008 서울시 불법주정차 설치사업내역서_090128_2009_서울시버스전용설치사업내역서_2009_서울시버스전용설치사업내역서(수정)" xfId="5319"/>
    <cellStyle name="@_laroux_제트베인_1_설계내역서_최종 정덕환_2008 서울시 불법주정차 설치사업내역서_090128_2009_서울시버스전용설치사업내역서_2009_서울시버스전용설치사업내역서(수정)_심사결과 - 설계내역서(차량방범용)" xfId="5320"/>
    <cellStyle name="@_laroux_제트베인_1_설계내역서_최종 정덕환_2008 서울시 불법주정차 설치사업내역서_090128_2009_서울시버스전용설치사업내역서_2009_서울시버스전용설치사업내역서(수정)_심사결과_-_설계내역서(차량방범용CCTV)-최종" xfId="5321"/>
    <cellStyle name="@_laroux_제트베인_1_설계내역서_최종 정덕환_2008 서울시 불법주정차 설치사업내역서_090128_2009_서울시버스전용설치사업내역서_2009_서울시버스전용설치사업내역서(수정)_연천차량방범설계내역서(도심사양식_최종본)_20090421" xfId="5322"/>
    <cellStyle name="@_laroux_제트베인_1_설계내역서_최종 정덕환_2008 서울시 불법주정차 설치사업내역서_090128_심사결과 - 설계내역서(차량방범용)" xfId="5323"/>
    <cellStyle name="@_laroux_제트베인_1_설계내역서_최종 정덕환_2008 서울시 불법주정차 설치사업내역서_090128_심사결과_-_설계내역서(차량방범용CCTV)-최종" xfId="5324"/>
    <cellStyle name="@_laroux_제트베인_1_설계내역서_최종 정덕환_2008 서울시 불법주정차 설치사업내역서_090128_연천차량방범설계내역서(도심사양식_최종본)_20090421" xfId="5325"/>
    <cellStyle name="@_laroux_제트베인_1_설계내역서_최종 정덕환_2008 서울시 불법주정차 설치사업내역서_final2" xfId="5326"/>
    <cellStyle name="@_laroux_제트베인_1_설계내역서_최종 정덕환_2008 서울시 불법주정차 설치사업내역서_final2_2009_서울시버스전용설치사업내역서" xfId="5327"/>
    <cellStyle name="@_laroux_제트베인_1_설계내역서_최종 정덕환_2008 서울시 불법주정차 설치사업내역서_final2_2009_서울시버스전용설치사업내역서_2009_서울시버스전용설치사업내역서(수정)" xfId="5328"/>
    <cellStyle name="@_laroux_제트베인_1_설계내역서_최종 정덕환_2008 서울시 불법주정차 설치사업내역서_final2_2009_서울시버스전용설치사업내역서_2009_서울시버스전용설치사업내역서(수정)_심사결과 - 설계내역서(차량방범용)" xfId="5329"/>
    <cellStyle name="@_laroux_제트베인_1_설계내역서_최종 정덕환_2008 서울시 불법주정차 설치사업내역서_final2_2009_서울시버스전용설치사업내역서_2009_서울시버스전용설치사업내역서(수정)_심사결과_-_설계내역서(차량방범용CCTV)-최종" xfId="5330"/>
    <cellStyle name="@_laroux_제트베인_1_설계내역서_최종 정덕환_2008 서울시 불법주정차 설치사업내역서_final2_2009_서울시버스전용설치사업내역서_2009_서울시버스전용설치사업내역서(수정)_연천차량방범설계내역서(도심사양식_최종본)_20090421" xfId="5331"/>
    <cellStyle name="@_laroux_제트베인_1_설계내역서_최종 정덕환_2008 서울시 불법주정차 설치사업내역서_final2_심사결과 - 설계내역서(차량방범용)" xfId="5332"/>
    <cellStyle name="@_laroux_제트베인_1_설계내역서_최종 정덕환_2008 서울시 불법주정차 설치사업내역서_final2_심사결과_-_설계내역서(차량방범용CCTV)-최종" xfId="5333"/>
    <cellStyle name="@_laroux_제트베인_1_설계내역서_최종 정덕환_2008 서울시 불법주정차 설치사업내역서_final2_연천차량방범설계내역서(도심사양식_최종본)_20090421" xfId="5334"/>
    <cellStyle name="@_laroux_제트베인_1_설계내역서_최종 정덕환_2008서울시 불법주정차 설치사업내역서_final" xfId="5335"/>
    <cellStyle name="@_laroux_제트베인_1_설계내역서_최종 정덕환_2008서울시 불법주정차 설치사업내역서_final_2009_서울시버스전용설치사업내역서" xfId="5336"/>
    <cellStyle name="@_laroux_제트베인_1_설계내역서_최종 정덕환_2008서울시 불법주정차 설치사업내역서_final_2009_서울시버스전용설치사업내역서_2009_서울시버스전용설치사업내역서(수정)" xfId="5337"/>
    <cellStyle name="@_laroux_제트베인_1_설계내역서_최종 정덕환_2008서울시 불법주정차 설치사업내역서_final_2009_서울시버스전용설치사업내역서_2009_서울시버스전용설치사업내역서(수정)_심사결과 - 설계내역서(차량방범용)" xfId="5338"/>
    <cellStyle name="@_laroux_제트베인_1_설계내역서_최종 정덕환_2008서울시 불법주정차 설치사업내역서_final_2009_서울시버스전용설치사업내역서_2009_서울시버스전용설치사업내역서(수정)_심사결과_-_설계내역서(차량방범용CCTV)-최종" xfId="5339"/>
    <cellStyle name="@_laroux_제트베인_1_설계내역서_최종 정덕환_2008서울시 불법주정차 설치사업내역서_final_2009_서울시버스전용설치사업내역서_2009_서울시버스전용설치사업내역서(수정)_연천차량방범설계내역서(도심사양식_최종본)_20090421" xfId="5340"/>
    <cellStyle name="@_laroux_제트베인_1_설계내역서_최종 정덕환_2008서울시 불법주정차 설치사업내역서_final_심사결과 - 설계내역서(차량방범용)" xfId="5341"/>
    <cellStyle name="@_laroux_제트베인_1_설계내역서_최종 정덕환_2008서울시 불법주정차 설치사업내역서_final_심사결과_-_설계내역서(차량방범용CCTV)-최종" xfId="5342"/>
    <cellStyle name="@_laroux_제트베인_1_설계내역서_최종 정덕환_2008서울시 불법주정차 설치사업내역서_final_연천차량방범설계내역서(도심사양식_최종본)_20090421" xfId="5343"/>
    <cellStyle name="@_laroux_제트베인_1_설계내역서_최종 정덕환_2008서울시 불법주정차 설치사업내역서080304" xfId="5344"/>
    <cellStyle name="@_laroux_제트베인_1_설계내역서_최종 정덕환_2008서울시 불법주정차 설치사업내역서080304_2009_서울시버스전용설치사업내역서" xfId="5345"/>
    <cellStyle name="@_laroux_제트베인_1_설계내역서_최종 정덕환_2008서울시 불법주정차 설치사업내역서080304_2009_서울시버스전용설치사업내역서_2009_서울시버스전용설치사업내역서(수정)" xfId="5346"/>
    <cellStyle name="@_laroux_제트베인_1_설계내역서_최종 정덕환_2008서울시 불법주정차 설치사업내역서080304_2009_서울시버스전용설치사업내역서_2009_서울시버스전용설치사업내역서(수정)_심사결과 - 설계내역서(차량방범용)" xfId="5347"/>
    <cellStyle name="@_laroux_제트베인_1_설계내역서_최종 정덕환_2008서울시 불법주정차 설치사업내역서080304_2009_서울시버스전용설치사업내역서_2009_서울시버스전용설치사업내역서(수정)_심사결과_-_설계내역서(차량방범용CCTV)-최종" xfId="5348"/>
    <cellStyle name="@_laroux_제트베인_1_설계내역서_최종 정덕환_2008서울시 불법주정차 설치사업내역서080304_2009_서울시버스전용설치사업내역서_2009_서울시버스전용설치사업내역서(수정)_연천차량방범설계내역서(도심사양식_최종본)_20090421" xfId="5349"/>
    <cellStyle name="@_laroux_제트베인_1_설계내역서_최종 정덕환_2008서울시 불법주정차 설치사업내역서080304_심사결과 - 설계내역서(차량방범용)" xfId="5350"/>
    <cellStyle name="@_laroux_제트베인_1_설계내역서_최종 정덕환_2008서울시 불법주정차 설치사업내역서080304_심사결과_-_설계내역서(차량방범용CCTV)-최종" xfId="5351"/>
    <cellStyle name="@_laroux_제트베인_1_설계내역서_최종 정덕환_2008서울시 불법주정차 설치사업내역서080304_연천차량방범설계내역서(도심사양식_최종본)_20090421" xfId="5352"/>
    <cellStyle name="@_laroux_제트베인_1_설계내역서_최종 정덕환_2008서울시 불법주정차 설치사업내역서080310" xfId="5353"/>
    <cellStyle name="@_laroux_제트베인_1_설계내역서_최종 정덕환_2008서울시 불법주정차 설치사업내역서080310_2009_서울시버스전용설치사업내역서" xfId="5354"/>
    <cellStyle name="@_laroux_제트베인_1_설계내역서_최종 정덕환_2008서울시 불법주정차 설치사업내역서080310_2009_서울시버스전용설치사업내역서_2009_서울시버스전용설치사업내역서(수정)" xfId="5355"/>
    <cellStyle name="@_laroux_제트베인_1_설계내역서_최종 정덕환_2008서울시 불법주정차 설치사업내역서080310_2009_서울시버스전용설치사업내역서_2009_서울시버스전용설치사업내역서(수정)_심사결과 - 설계내역서(차량방범용)" xfId="5356"/>
    <cellStyle name="@_laroux_제트베인_1_설계내역서_최종 정덕환_2008서울시 불법주정차 설치사업내역서080310_2009_서울시버스전용설치사업내역서_2009_서울시버스전용설치사업내역서(수정)_심사결과_-_설계내역서(차량방범용CCTV)-최종" xfId="5357"/>
    <cellStyle name="@_laroux_제트베인_1_설계내역서_최종 정덕환_2008서울시 불법주정차 설치사업내역서080310_2009_서울시버스전용설치사업내역서_2009_서울시버스전용설치사업내역서(수정)_연천차량방범설계내역서(도심사양식_최종본)_20090421" xfId="5358"/>
    <cellStyle name="@_laroux_제트베인_1_설계내역서_최종 정덕환_2008서울시 불법주정차 설치사업내역서080310_심사결과 - 설계내역서(차량방범용)" xfId="5359"/>
    <cellStyle name="@_laroux_제트베인_1_설계내역서_최종 정덕환_2008서울시 불법주정차 설치사업내역서080310_심사결과_-_설계내역서(차량방범용CCTV)-최종" xfId="5360"/>
    <cellStyle name="@_laroux_제트베인_1_설계내역서_최종 정덕환_2008서울시 불법주정차 설치사업내역서080310_연천차량방범설계내역서(도심사양식_최종본)_20090421" xfId="5361"/>
    <cellStyle name="@_laroux_제트베인_1_설계내역서_최종 정덕환_2009_서울시버스전용설치사업내역서(수정)" xfId="5362"/>
    <cellStyle name="@_laroux_제트베인_1_설계내역서_최종 정덕환_2009_서울시버스전용설치사업내역서(수정)_심사결과 - 설계내역서(차량방범용)" xfId="5363"/>
    <cellStyle name="@_laroux_제트베인_1_설계내역서_최종 정덕환_2009_서울시버스전용설치사업내역서(수정)_심사결과_-_설계내역서(차량방범용CCTV)-최종" xfId="5364"/>
    <cellStyle name="@_laroux_제트베인_1_설계내역서_최종 정덕환_2009_서울시버스전용설치사업내역서(수정)_연천차량방범설계내역서(도심사양식_최종본)_20090421" xfId="5365"/>
    <cellStyle name="@_laroux_제트베인_1_설계내역서_최종 정덕환_남산 광화문 불법주정차 설치사업내역서(최종)" xfId="5366"/>
    <cellStyle name="@_laroux_제트베인_1_설계내역서_최종 정덕환_남산 광화문 불법주정차 설치사업내역서(최종)_2009_서울시버스전용설치사업내역서" xfId="5367"/>
    <cellStyle name="@_laroux_제트베인_1_설계내역서_최종 정덕환_남산 광화문 불법주정차 설치사업내역서(최종)_2009_서울시버스전용설치사업내역서_2009_서울시버스전용설치사업내역서(수정)" xfId="5368"/>
    <cellStyle name="@_laroux_제트베인_1_설계내역서_최종 정덕환_남산 광화문 불법주정차 설치사업내역서(최종)_2009_서울시버스전용설치사업내역서_2009_서울시버스전용설치사업내역서(수정)_심사결과 - 설계내역서(차량방범용)" xfId="5369"/>
    <cellStyle name="@_laroux_제트베인_1_설계내역서_최종 정덕환_남산 광화문 불법주정차 설치사업내역서(최종)_2009_서울시버스전용설치사업내역서_2009_서울시버스전용설치사업내역서(수정)_심사결과_-_설계내역서(차량방범용CCTV)-최종" xfId="5370"/>
    <cellStyle name="@_laroux_제트베인_1_설계내역서_최종 정덕환_남산 광화문 불법주정차 설치사업내역서(최종)_2009_서울시버스전용설치사업내역서_2009_서울시버스전용설치사업내역서(수정)_연천차량방범설계내역서(도심사양식_최종본)_20090421" xfId="5371"/>
    <cellStyle name="@_laroux_제트베인_1_설계내역서_최종 정덕환_남산 광화문 불법주정차 설치사업내역서(최종)_심사결과 - 설계내역서(차량방범용)" xfId="5372"/>
    <cellStyle name="@_laroux_제트베인_1_설계내역서_최종 정덕환_남산 광화문 불법주정차 설치사업내역서(최종)_심사결과_-_설계내역서(차량방범용CCTV)-최종" xfId="5373"/>
    <cellStyle name="@_laroux_제트베인_1_설계내역서_최종 정덕환_남산 광화문 불법주정차 설치사업내역서(최종)_연천차량방범설계내역서(도심사양식_최종본)_20090421" xfId="5374"/>
    <cellStyle name="@_laroux_제트베인_1_설계내역서_최종 정덕환_산출기초" xfId="5375"/>
    <cellStyle name="@_laroux_제트베인_1_설계내역서_최종 정덕환_산출기초_2009_서울시버스전용설치사업내역서" xfId="5376"/>
    <cellStyle name="@_laroux_제트베인_1_설계내역서_최종 정덕환_산출기초_2009_서울시버스전용설치사업내역서_2009_서울시버스전용설치사업내역서(수정)" xfId="5377"/>
    <cellStyle name="@_laroux_제트베인_1_설계내역서_최종 정덕환_산출기초_2009_서울시버스전용설치사업내역서_2009_서울시버스전용설치사업내역서(수정)_심사결과 - 설계내역서(차량방범용)" xfId="5378"/>
    <cellStyle name="@_laroux_제트베인_1_설계내역서_최종 정덕환_산출기초_2009_서울시버스전용설치사업내역서_2009_서울시버스전용설치사업내역서(수정)_심사결과_-_설계내역서(차량방범용CCTV)-최종" xfId="5379"/>
    <cellStyle name="@_laroux_제트베인_1_설계내역서_최종 정덕환_산출기초_2009_서울시버스전용설치사업내역서_2009_서울시버스전용설치사업내역서(수정)_연천차량방범설계내역서(도심사양식_최종본)_20090421" xfId="5380"/>
    <cellStyle name="@_laroux_제트베인_1_설계내역서_최종 정덕환_산출기초_심사결과 - 설계내역서(차량방범용)" xfId="5381"/>
    <cellStyle name="@_laroux_제트베인_1_설계내역서_최종 정덕환_산출기초_심사결과_-_설계내역서(차량방범용CCTV)-최종" xfId="5382"/>
    <cellStyle name="@_laroux_제트베인_1_설계내역서_최종 정덕환_산출기초_연천차량방범설계내역서(도심사양식_최종본)_20090421" xfId="5383"/>
    <cellStyle name="@_laroux_제트베인_1_설계내역서_최종 정덕환_산출내역서(노원구 이설내역서)_081019xls" xfId="5384"/>
    <cellStyle name="@_laroux_제트베인_1_설계내역서_최종 정덕환_산출내역서(노원구 이설내역서)_081019xls_2009_서울시버스전용설치사업내역서" xfId="5385"/>
    <cellStyle name="@_laroux_제트베인_1_설계내역서_최종 정덕환_산출내역서(노원구 이설내역서)_081019xls_2009_서울시버스전용설치사업내역서_2009_서울시버스전용설치사업내역서(수정)" xfId="5386"/>
    <cellStyle name="@_laroux_제트베인_1_설계내역서_최종 정덕환_산출내역서(노원구 이설내역서)_081019xls_2009_서울시버스전용설치사업내역서_2009_서울시버스전용설치사업내역서(수정)_심사결과 - 설계내역서(차량방범용)" xfId="5387"/>
    <cellStyle name="@_laroux_제트베인_1_설계내역서_최종 정덕환_산출내역서(노원구 이설내역서)_081019xls_2009_서울시버스전용설치사업내역서_2009_서울시버스전용설치사업내역서(수정)_심사결과_-_설계내역서(차량방범용CCTV)-최종" xfId="5388"/>
    <cellStyle name="@_laroux_제트베인_1_설계내역서_최종 정덕환_산출내역서(노원구 이설내역서)_081019xls_2009_서울시버스전용설치사업내역서_2009_서울시버스전용설치사업내역서(수정)_연천차량방범설계내역서(도심사양식_최종본)_20090421" xfId="5389"/>
    <cellStyle name="@_laroux_제트베인_1_설계내역서_최종 정덕환_산출내역서(노원구 이설내역서)_081019xls_심사결과 - 설계내역서(차량방범용)" xfId="5390"/>
    <cellStyle name="@_laroux_제트베인_1_설계내역서_최종 정덕환_산출내역서(노원구 이설내역서)_081019xls_심사결과_-_설계내역서(차량방범용CCTV)-최종" xfId="5391"/>
    <cellStyle name="@_laroux_제트베인_1_설계내역서_최종 정덕환_산출내역서(노원구 이설내역서)_081019xls_연천차량방범설계내역서(도심사양식_최종본)_20090421" xfId="5392"/>
    <cellStyle name="@_laroux_제트베인_1_설계내역서_최종 정덕환_서울시 불법주정차 설치사업내역서_한일에스티엠_080708" xfId="5393"/>
    <cellStyle name="@_laroux_제트베인_1_설계내역서_최종 정덕환_서울시 불법주정차 설치사업내역서_한일에스티엠_080708_2009_서울시버스전용설치사업내역서" xfId="5394"/>
    <cellStyle name="@_laroux_제트베인_1_설계내역서_최종 정덕환_서울시 불법주정차 설치사업내역서_한일에스티엠_080708_2009_서울시버스전용설치사업내역서_2009_서울시버스전용설치사업내역서(수정)" xfId="5395"/>
    <cellStyle name="@_laroux_제트베인_1_설계내역서_최종 정덕환_서울시 불법주정차 설치사업내역서_한일에스티엠_080708_2009_서울시버스전용설치사업내역서_2009_서울시버스전용설치사업내역서(수정)_심사결과 - 설계내역서(차량방범용)" xfId="5396"/>
    <cellStyle name="@_laroux_제트베인_1_설계내역서_최종 정덕환_서울시 불법주정차 설치사업내역서_한일에스티엠_080708_2009_서울시버스전용설치사업내역서_2009_서울시버스전용설치사업내역서(수정)_심사결과_-_설계내역서(차량방범용CCTV)-최종" xfId="5397"/>
    <cellStyle name="@_laroux_제트베인_1_설계내역서_최종 정덕환_서울시 불법주정차 설치사업내역서_한일에스티엠_080708_2009_서울시버스전용설치사업내역서_2009_서울시버스전용설치사업내역서(수정)_연천차량방범설계내역서(도심사양식_최종본)_20090421" xfId="5398"/>
    <cellStyle name="@_laroux_제트베인_1_설계내역서_최종 정덕환_서울시 불법주정차 설치사업내역서_한일에스티엠_080708_심사결과 - 설계내역서(차량방범용)" xfId="5399"/>
    <cellStyle name="@_laroux_제트베인_1_설계내역서_최종 정덕환_서울시 불법주정차 설치사업내역서_한일에스티엠_080708_심사결과_-_설계내역서(차량방범용CCTV)-최종" xfId="5400"/>
    <cellStyle name="@_laroux_제트베인_1_설계내역서_최종 정덕환_서울시 불법주정차 설치사업내역서_한일에스티엠_080708_연천차량방범설계내역서(도심사양식_최종본)_20090421" xfId="5401"/>
    <cellStyle name="@_laroux_제트베인_1_설계내역서_최종 정덕환_소월길 CCTV 무인단속시스템 설치공사 내역서_시스템_080527" xfId="5402"/>
    <cellStyle name="@_laroux_제트베인_1_설계내역서_최종 정덕환_소월길 CCTV 무인단속시스템 설치공사 내역서_시스템_080527_2009_서울시버스전용설치사업내역서" xfId="5403"/>
    <cellStyle name="@_laroux_제트베인_1_설계내역서_최종 정덕환_소월길 CCTV 무인단속시스템 설치공사 내역서_시스템_080527_2009_서울시버스전용설치사업내역서_2009_서울시버스전용설치사업내역서(수정)" xfId="5404"/>
    <cellStyle name="@_laroux_제트베인_1_설계내역서_최종 정덕환_소월길 CCTV 무인단속시스템 설치공사 내역서_시스템_080527_2009_서울시버스전용설치사업내역서_2009_서울시버스전용설치사업내역서(수정)_심사결과 - 설계내역서(차량방범용)" xfId="5405"/>
    <cellStyle name="@_laroux_제트베인_1_설계내역서_최종 정덕환_소월길 CCTV 무인단속시스템 설치공사 내역서_시스템_080527_2009_서울시버스전용설치사업내역서_2009_서울시버스전용설치사업내역서(수정)_심사결과_-_설계내역서(차량방범용CCTV)-최종" xfId="5406"/>
    <cellStyle name="@_laroux_제트베인_1_설계내역서_최종 정덕환_소월길 CCTV 무인단속시스템 설치공사 내역서_시스템_080527_2009_서울시버스전용설치사업내역서_2009_서울시버스전용설치사업내역서(수정)_연천차량방범설계내역서(도심사양식_최종본)_20090421" xfId="5407"/>
    <cellStyle name="@_laroux_제트베인_1_설계내역서_최종 정덕환_소월길 CCTV 무인단속시스템 설치공사 내역서_시스템_080527_심사결과 - 설계내역서(차량방범용)" xfId="5408"/>
    <cellStyle name="@_laroux_제트베인_1_설계내역서_최종 정덕환_소월길 CCTV 무인단속시스템 설치공사 내역서_시스템_080527_심사결과_-_설계내역서(차량방범용CCTV)-최종" xfId="5409"/>
    <cellStyle name="@_laroux_제트베인_1_설계내역서_최종 정덕환_소월길 CCTV 무인단속시스템 설치공사 내역서_시스템_080527_연천차량방범설계내역서(도심사양식_최종본)_20090421" xfId="5410"/>
    <cellStyle name="@_laroux_제트베인_1_성남시 불법주정차자동_견적서" xfId="5411"/>
    <cellStyle name="@_laroux_제트베인_1_성남시 불법주정차자동_견적서_견적서_ 한일에스티엠" xfId="5412"/>
    <cellStyle name="@_laroux_제트베인_1_심사결과 - 설계내역서(차량방범용)" xfId="5413"/>
    <cellStyle name="@_laroux_제트베인_1_심사결과_-_설계내역서(차량방범용CCTV)-최종" xfId="5414"/>
    <cellStyle name="@_laroux_제트베인_1_연천차량방범설계내역서(도심사양식_최종본)_20090421" xfId="5415"/>
    <cellStyle name="]_^[꺞_x0008_?" xfId="5416"/>
    <cellStyle name="_(01-14)광양항인건비" xfId="5417"/>
    <cellStyle name="_(030312)오남리 아파트" xfId="5418"/>
    <cellStyle name="_(06년)소단식" xfId="359"/>
    <cellStyle name="_(2007년)포스텍(STXHI)_UG-ME&amp;S-견적서" xfId="360"/>
    <cellStyle name="_(3)(제출용)STX PLM 구축 외 견적서" xfId="361"/>
    <cellStyle name="_(이젠씨에스티)투비던 040608 김도범님" xfId="5419"/>
    <cellStyle name="_(최종IBM)050826_STX지주회사 Erp Server 견적서" xfId="362"/>
    <cellStyle name="_00 견적서양식" xfId="5420"/>
    <cellStyle name="_001. 장애-양산 세류동" xfId="5421"/>
    <cellStyle name="_002.긴급-일죽면 민원(터미널뒤)" xfId="5422"/>
    <cellStyle name="_005.오산갈곳동(삼화간82R18)" xfId="5423"/>
    <cellStyle name="_01. 전기내역서2" xfId="5424"/>
    <cellStyle name="_01.일위대가_센터(시스템)" xfId="5425"/>
    <cellStyle name="_010227 DL360 CJ드림 이영진" xfId="363"/>
    <cellStyle name="_02. 통신내역서2" xfId="5426"/>
    <cellStyle name="_02.창룡문주변 공원 및 주차장 조성공사" xfId="364"/>
    <cellStyle name="_02.창룡문주변 공원 및 주차장 조성공사_02.창룡문주변 공원 및 주차장 조성공사" xfId="365"/>
    <cellStyle name="_02-02-P004 마가렛트호텔현설용물량" xfId="5427"/>
    <cellStyle name="_02-02-P007 온양반도체" xfId="5428"/>
    <cellStyle name="_02-03-P003 삼성전기 수원공장 전기공사" xfId="5429"/>
    <cellStyle name="_02-03-P006 삼성전자2단지공사" xfId="5430"/>
    <cellStyle name="_02-03-P007 아산페기물매립장" xfId="5431"/>
    <cellStyle name="_02-03-P011-01 삼성전자2단지 폐수처리시설공사" xfId="5432"/>
    <cellStyle name="_02-11-P002 서초 오피스텔신축전기공사" xfId="5433"/>
    <cellStyle name="_02년03월" xfId="5434"/>
    <cellStyle name="_03_전기내역서(부산청)" xfId="5435"/>
    <cellStyle name="_030128_STX조선 ES45 Server 견적서(텔콤)" xfId="366"/>
    <cellStyle name="_030306 수도권폐가전설비" xfId="5436"/>
    <cellStyle name="_030306의정부 홈플러스 내역서" xfId="5437"/>
    <cellStyle name="_030321 수원공장전기공사." xfId="5438"/>
    <cellStyle name="_03-03-P003-01 수도권 전기계장내역서" xfId="5439"/>
    <cellStyle name="_03-03-P009 용역동 전기공사." xfId="5440"/>
    <cellStyle name="_03-03-P012-01 수원공장설계변경내역서" xfId="5441"/>
    <cellStyle name="_03-13-P013 우림양평역보보컨트리" xfId="5442"/>
    <cellStyle name="_03-13-P016 CGV 부천점전기고앗" xfId="5443"/>
    <cellStyle name="_04. 총괄집계갑지-1" xfId="5444"/>
    <cellStyle name="_040731-1(우회도로2단계-보광통신)" xfId="5445"/>
    <cellStyle name="_0407B_삼성에스디에스_토피스건_품셈" xfId="5446"/>
    <cellStyle name="_0409(CJ)3" xfId="367"/>
    <cellStyle name="_040914_STX중공업 전산 유지보수 견적서(텔콤)2" xfId="368"/>
    <cellStyle name="_0430_B(CJ)" xfId="369"/>
    <cellStyle name="_044B1(준공도)" xfId="5447"/>
    <cellStyle name="_05_통신내역서(부산청)" xfId="5448"/>
    <cellStyle name="_050810_STX ERP 견적서" xfId="370"/>
    <cellStyle name="_050818_STX지주 rx4640-eva3000(디지탈마린)" xfId="371"/>
    <cellStyle name="_050822_STX ERP Server(코오롱정보통신)" xfId="372"/>
    <cellStyle name="_050823_STX ERP Server (ML570-33) 견적서(디지탈마린)" xfId="373"/>
    <cellStyle name="_050823_STX ERP Server (ML570-33) 견적서(디지탈마린)1" xfId="374"/>
    <cellStyle name="_050824_STX ERP Server(HP)" xfId="375"/>
    <cellStyle name="_051128_STX중공업 PDM 구축 견적서(포스텍)V2" xfId="376"/>
    <cellStyle name="_06_소방내역서(부산청)" xfId="5449"/>
    <cellStyle name="_060803-1" xfId="5450"/>
    <cellStyle name="_07-02-P008 서초화재신축공사" xfId="5451"/>
    <cellStyle name="_1.전기내역서" xfId="5452"/>
    <cellStyle name="_1.전기내역서(0829)" xfId="5453"/>
    <cellStyle name="_1024-x230,x250-2차" xfId="377"/>
    <cellStyle name="_1024-x230,x250-이병진님" xfId="378"/>
    <cellStyle name="_1-1. 센터장비구매설치세부내역" xfId="5454"/>
    <cellStyle name="_1220-원가조사-전자지불" xfId="5455"/>
    <cellStyle name="_1원가계산,2총괄내역서xls" xfId="5456"/>
    <cellStyle name="_1차수정설계내역서(현장)" xfId="5457"/>
    <cellStyle name="_1차수정설계내역서(현장)_2회기성내역서" xfId="5458"/>
    <cellStyle name="_1차수정설계내역서(현장)_2회기성내역서_지급내역,조서,검사원-전기공사" xfId="5459"/>
    <cellStyle name="_1차수정설계내역서(현장)_2회기성내역서_지급내역,조서,검사원-전기공사_북청3회양산기성내역(전기)051027" xfId="5460"/>
    <cellStyle name="_1차수정설계내역서(현장)_가시설공사(2차변경)" xfId="5461"/>
    <cellStyle name="_1차수정설계내역서(현장)_가시설공사(2차변경)_2회기성내역서" xfId="5462"/>
    <cellStyle name="_1차수정설계내역서(현장)_가시설공사(2차변경)_2회기성내역서_지급내역,조서,검사원-전기공사" xfId="5463"/>
    <cellStyle name="_1차수정설계내역서(현장)_가시설공사(2차변경)_2회기성내역서_지급내역,조서,검사원-전기공사_북청3회양산기성내역(전기)051027" xfId="5464"/>
    <cellStyle name="_1차수정설계내역서(현장)_가시설공사(2차변경)_지급내역,조서,검사원-전기공사" xfId="5465"/>
    <cellStyle name="_1차수정설계내역서(현장)_가시설공사(2차변경)_지급내역,조서,검사원-전기공사_1" xfId="5466"/>
    <cellStyle name="_1차수정설계내역서(현장)_가시설공사(2차변경)_지급내역,조서,검사원-전기공사_1_북청3회양산기성내역(전기)051027" xfId="5467"/>
    <cellStyle name="_1차수정설계내역서(현장)_가시설공사(2차변경)_지급내역,조서,검사원-전기공사_지급내역,조서,검사원-전기공사" xfId="5468"/>
    <cellStyle name="_1차수정설계내역서(현장)_가시설공사(2차변경)_지급내역,조서,검사원-전기공사_지급내역,조서,검사원-전기공사_북청3회양산기성내역(전기)051027" xfId="5469"/>
    <cellStyle name="_1차수정설계내역서(현장)_내역서" xfId="5470"/>
    <cellStyle name="_1차수정설계내역서(현장)_내역서_2회기성내역서" xfId="5471"/>
    <cellStyle name="_1차수정설계내역서(현장)_내역서_2회기성내역서_지급내역,조서,검사원-전기공사" xfId="5472"/>
    <cellStyle name="_1차수정설계내역서(현장)_내역서_2회기성내역서_지급내역,조서,검사원-전기공사_북청3회양산기성내역(전기)051027" xfId="5473"/>
    <cellStyle name="_1차수정설계내역서(현장)_내역서_지급내역,조서,검사원-전기공사" xfId="5474"/>
    <cellStyle name="_1차수정설계내역서(현장)_내역서_지급내역,조서,검사원-전기공사_1" xfId="5475"/>
    <cellStyle name="_1차수정설계내역서(현장)_내역서_지급내역,조서,검사원-전기공사_1_북청3회양산기성내역(전기)051027" xfId="5476"/>
    <cellStyle name="_1차수정설계내역서(현장)_내역서_지급내역,조서,검사원-전기공사_지급내역,조서,검사원-전기공사" xfId="5477"/>
    <cellStyle name="_1차수정설계내역서(현장)_내역서_지급내역,조서,검사원-전기공사_지급내역,조서,검사원-전기공사_북청3회양산기성내역(전기)051027" xfId="5478"/>
    <cellStyle name="_1차수정설계내역서(현장)_본사설명" xfId="5479"/>
    <cellStyle name="_1차수정설계내역서(현장)_본사설명_2회기성내역서" xfId="5480"/>
    <cellStyle name="_1차수정설계내역서(현장)_본사설명_2회기성내역서_지급내역,조서,검사원-전기공사" xfId="5481"/>
    <cellStyle name="_1차수정설계내역서(현장)_본사설명_2회기성내역서_지급내역,조서,검사원-전기공사_북청3회양산기성내역(전기)051027" xfId="5482"/>
    <cellStyle name="_1차수정설계내역서(현장)_본사설명_지급내역,조서,검사원-전기공사" xfId="5483"/>
    <cellStyle name="_1차수정설계내역서(현장)_본사설명_지급내역,조서,검사원-전기공사_1" xfId="5484"/>
    <cellStyle name="_1차수정설계내역서(현장)_본사설명_지급내역,조서,검사원-전기공사_1_북청3회양산기성내역(전기)051027" xfId="5485"/>
    <cellStyle name="_1차수정설계내역서(현장)_본사설명_지급내역,조서,검사원-전기공사_지급내역,조서,검사원-전기공사" xfId="5486"/>
    <cellStyle name="_1차수정설계내역서(현장)_본사설명_지급내역,조서,검사원-전기공사_지급내역,조서,검사원-전기공사_북청3회양산기성내역(전기)051027" xfId="5487"/>
    <cellStyle name="_1차수정설계내역서(현장)_설계누락 검토(설계리스크)" xfId="5488"/>
    <cellStyle name="_1차수정설계내역서(현장)_설계누락 검토(설계리스크)_2회기성내역서" xfId="5489"/>
    <cellStyle name="_1차수정설계내역서(현장)_설계누락 검토(설계리스크)_2회기성내역서_지급내역,조서,검사원-전기공사" xfId="5490"/>
    <cellStyle name="_1차수정설계내역서(현장)_설계누락 검토(설계리스크)_2회기성내역서_지급내역,조서,검사원-전기공사_북청3회양산기성내역(전기)051027" xfId="5491"/>
    <cellStyle name="_1차수정설계내역서(현장)_설계누락 검토(설계리스크)_지급내역,조서,검사원-전기공사" xfId="5492"/>
    <cellStyle name="_1차수정설계내역서(현장)_설계누락 검토(설계리스크)_지급내역,조서,검사원-전기공사_1" xfId="5493"/>
    <cellStyle name="_1차수정설계내역서(현장)_설계누락 검토(설계리스크)_지급내역,조서,검사원-전기공사_1_북청3회양산기성내역(전기)051027" xfId="5494"/>
    <cellStyle name="_1차수정설계내역서(현장)_설계누락 검토(설계리스크)_지급내역,조서,검사원-전기공사_지급내역,조서,검사원-전기공사" xfId="5495"/>
    <cellStyle name="_1차수정설계내역서(현장)_설계누락 검토(설계리스크)_지급내역,조서,검사원-전기공사_지급내역,조서,검사원-전기공사_북청3회양산기성내역(전기)051027" xfId="5496"/>
    <cellStyle name="_1차수정설계내역서(현장)_설계누락 내역(설계리스크)" xfId="5497"/>
    <cellStyle name="_1차수정설계내역서(현장)_설계누락 내역(설계리스크)_2회기성내역서" xfId="5498"/>
    <cellStyle name="_1차수정설계내역서(현장)_설계누락 내역(설계리스크)_2회기성내역서_지급내역,조서,검사원-전기공사" xfId="5499"/>
    <cellStyle name="_1차수정설계내역서(현장)_설계누락 내역(설계리스크)_2회기성내역서_지급내역,조서,검사원-전기공사_북청3회양산기성내역(전기)051027" xfId="5500"/>
    <cellStyle name="_1차수정설계내역서(현장)_설계누락 내역(설계리스크)_지급내역,조서,검사원-전기공사" xfId="5501"/>
    <cellStyle name="_1차수정설계내역서(현장)_설계누락 내역(설계리스크)_지급내역,조서,검사원-전기공사_1" xfId="5502"/>
    <cellStyle name="_1차수정설계내역서(현장)_설계누락 내역(설계리스크)_지급내역,조서,검사원-전기공사_1_북청3회양산기성내역(전기)051027" xfId="5503"/>
    <cellStyle name="_1차수정설계내역서(현장)_설계누락 내역(설계리스크)_지급내역,조서,검사원-전기공사_지급내역,조서,검사원-전기공사" xfId="5504"/>
    <cellStyle name="_1차수정설계내역서(현장)_설계누락 내역(설계리스크)_지급내역,조서,검사원-전기공사_지급내역,조서,검사원-전기공사_북청3회양산기성내역(전기)051027" xfId="5505"/>
    <cellStyle name="_1차수정설계내역서(현장)_설계누락 내역(설계리스크)-1" xfId="5506"/>
    <cellStyle name="_1차수정설계내역서(현장)_설계누락 내역(설계리스크)-1_2회기성내역서" xfId="5507"/>
    <cellStyle name="_1차수정설계내역서(현장)_설계누락 내역(설계리스크)-1_2회기성내역서_지급내역,조서,검사원-전기공사" xfId="5508"/>
    <cellStyle name="_1차수정설계내역서(현장)_설계누락 내역(설계리스크)-1_2회기성내역서_지급내역,조서,검사원-전기공사_북청3회양산기성내역(전기)051027" xfId="5509"/>
    <cellStyle name="_1차수정설계내역서(현장)_설계누락 내역(설계리스크)-1_지급내역,조서,검사원-전기공사" xfId="5510"/>
    <cellStyle name="_1차수정설계내역서(현장)_설계누락 내역(설계리스크)-1_지급내역,조서,검사원-전기공사_1" xfId="5511"/>
    <cellStyle name="_1차수정설계내역서(현장)_설계누락 내역(설계리스크)-1_지급내역,조서,검사원-전기공사_1_북청3회양산기성내역(전기)051027" xfId="5512"/>
    <cellStyle name="_1차수정설계내역서(현장)_설계누락 내역(설계리스크)-1_지급내역,조서,검사원-전기공사_지급내역,조서,검사원-전기공사" xfId="5513"/>
    <cellStyle name="_1차수정설계내역서(현장)_설계누락 내역(설계리스크)-1_지급내역,조서,검사원-전기공사_지급내역,조서,검사원-전기공사_북청3회양산기성내역(전기)051027" xfId="5514"/>
    <cellStyle name="_1차수정설계내역서(현장)_실행적용 - 설계내역서(토목)-당초분(도급실행비교)" xfId="5515"/>
    <cellStyle name="_1차수정설계내역서(현장)_실행적용 - 설계내역서(토목)-당초분(도급실행비교)_2회기성내역서" xfId="5516"/>
    <cellStyle name="_1차수정설계내역서(현장)_실행적용 - 설계내역서(토목)-당초분(도급실행비교)_2회기성내역서_지급내역,조서,검사원-전기공사" xfId="5517"/>
    <cellStyle name="_1차수정설계내역서(현장)_실행적용 - 설계내역서(토목)-당초분(도급실행비교)_2회기성내역서_지급내역,조서,검사원-전기공사_북청3회양산기성내역(전기)051027" xfId="5518"/>
    <cellStyle name="_1차수정설계내역서(현장)_실행적용 - 설계내역서(토목)-당초분(도급실행비교)_지급내역,조서,검사원-전기공사" xfId="5519"/>
    <cellStyle name="_1차수정설계내역서(현장)_실행적용 - 설계내역서(토목)-당초분(도급실행비교)_지급내역,조서,검사원-전기공사_1" xfId="5520"/>
    <cellStyle name="_1차수정설계내역서(현장)_실행적용 - 설계내역서(토목)-당초분(도급실행비교)_지급내역,조서,검사원-전기공사_1_북청3회양산기성내역(전기)051027" xfId="5521"/>
    <cellStyle name="_1차수정설계내역서(현장)_실행적용 - 설계내역서(토목)-당초분(도급실행비교)_지급내역,조서,검사원-전기공사_지급내역,조서,검사원-전기공사" xfId="5522"/>
    <cellStyle name="_1차수정설계내역서(현장)_실행적용 - 설계내역서(토목)-당초분(도급실행비교)_지급내역,조서,검사원-전기공사_지급내역,조서,검사원-전기공사_북청3회양산기성내역(전기)051027" xfId="5523"/>
    <cellStyle name="_1차수정설계내역서(현장)_지급내역,조서,검사원-전기공사" xfId="5524"/>
    <cellStyle name="_1차수정설계내역서(현장)_지급내역,조서,검사원-전기공사_1" xfId="5525"/>
    <cellStyle name="_1차수정설계내역서(현장)_지급내역,조서,검사원-전기공사_1_북청3회양산기성내역(전기)051027" xfId="5526"/>
    <cellStyle name="_1차수정설계내역서(현장)_지급내역,조서,검사원-전기공사_지급내역,조서,검사원-전기공사" xfId="5527"/>
    <cellStyle name="_1차수정설계내역서(현장)_지급내역,조서,검사원-전기공사_지급내역,조서,검사원-전기공사_북청3회양산기성내역(전기)051027" xfId="5528"/>
    <cellStyle name="_1차수정설계내역서(현장)_철근가공조립검토(설계리스크)" xfId="5529"/>
    <cellStyle name="_1차수정설계내역서(현장)_철근가공조립검토(설계리스크)_2회기성내역서" xfId="5530"/>
    <cellStyle name="_1차수정설계내역서(현장)_철근가공조립검토(설계리스크)_2회기성내역서_지급내역,조서,검사원-전기공사" xfId="5531"/>
    <cellStyle name="_1차수정설계내역서(현장)_철근가공조립검토(설계리스크)_2회기성내역서_지급내역,조서,검사원-전기공사_북청3회양산기성내역(전기)051027" xfId="5532"/>
    <cellStyle name="_1차수정설계내역서(현장)_철근가공조립검토(설계리스크)_지급내역,조서,검사원-전기공사" xfId="5533"/>
    <cellStyle name="_1차수정설계내역서(현장)_철근가공조립검토(설계리스크)_지급내역,조서,검사원-전기공사_1" xfId="5534"/>
    <cellStyle name="_1차수정설계내역서(현장)_철근가공조립검토(설계리스크)_지급내역,조서,검사원-전기공사_1_북청3회양산기성내역(전기)051027" xfId="5535"/>
    <cellStyle name="_1차수정설계내역서(현장)_철근가공조립검토(설계리스크)_지급내역,조서,검사원-전기공사_지급내역,조서,검사원-전기공사" xfId="5536"/>
    <cellStyle name="_1차수정설계내역서(현장)_철근가공조립검토(설계리스크)_지급내역,조서,검사원-전기공사_지급내역,조서,검사원-전기공사_북청3회양산기성내역(전기)051027" xfId="5537"/>
    <cellStyle name="_1차수정설계내역서(현장)_추가공사 내역(설계리스크)" xfId="5538"/>
    <cellStyle name="_1차수정설계내역서(현장)_추가공사 내역(설계리스크)_2회기성내역서" xfId="5539"/>
    <cellStyle name="_1차수정설계내역서(현장)_추가공사 내역(설계리스크)_2회기성내역서_지급내역,조서,검사원-전기공사" xfId="5540"/>
    <cellStyle name="_1차수정설계내역서(현장)_추가공사 내역(설계리스크)_2회기성내역서_지급내역,조서,검사원-전기공사_북청3회양산기성내역(전기)051027" xfId="5541"/>
    <cellStyle name="_1차수정설계내역서(현장)_추가공사 내역(설계리스크)_지급내역,조서,검사원-전기공사" xfId="5542"/>
    <cellStyle name="_1차수정설계내역서(현장)_추가공사 내역(설계리스크)_지급내역,조서,검사원-전기공사_1" xfId="5543"/>
    <cellStyle name="_1차수정설계내역서(현장)_추가공사 내역(설계리스크)_지급내역,조서,검사원-전기공사_1_북청3회양산기성내역(전기)051027" xfId="5544"/>
    <cellStyle name="_1차수정설계내역서(현장)_추가공사 내역(설계리스크)_지급내역,조서,검사원-전기공사_지급내역,조서,검사원-전기공사" xfId="5545"/>
    <cellStyle name="_1차수정설계내역서(현장)_추가공사 내역(설계리스크)_지급내역,조서,검사원-전기공사_지급내역,조서,검사원-전기공사_북청3회양산기성내역(전기)051027" xfId="5546"/>
    <cellStyle name="_1차수정설계내역서(현장)_추가공사 내역서(P10,P16)" xfId="5547"/>
    <cellStyle name="_1차수정설계내역서(현장)_추가공사 내역서(P10,P16)_2회기성내역서" xfId="5548"/>
    <cellStyle name="_1차수정설계내역서(현장)_추가공사 내역서(P10,P16)_2회기성내역서_지급내역,조서,검사원-전기공사" xfId="5549"/>
    <cellStyle name="_1차수정설계내역서(현장)_추가공사 내역서(P10,P16)_2회기성내역서_지급내역,조서,검사원-전기공사_북청3회양산기성내역(전기)051027" xfId="5550"/>
    <cellStyle name="_1차수정설계내역서(현장)_추가공사 내역서(P10,P16)_지급내역,조서,검사원-전기공사" xfId="5551"/>
    <cellStyle name="_1차수정설계내역서(현장)_추가공사 내역서(P10,P16)_지급내역,조서,검사원-전기공사_1" xfId="5552"/>
    <cellStyle name="_1차수정설계내역서(현장)_추가공사 내역서(P10,P16)_지급내역,조서,검사원-전기공사_1_북청3회양산기성내역(전기)051027" xfId="5553"/>
    <cellStyle name="_1차수정설계내역서(현장)_추가공사 내역서(P10,P16)_지급내역,조서,검사원-전기공사_지급내역,조서,검사원-전기공사" xfId="5554"/>
    <cellStyle name="_1차수정설계내역서(현장)_추가공사 내역서(P10,P16)_지급내역,조서,검사원-전기공사_지급내역,조서,검사원-전기공사_북청3회양산기성내역(전기)051027" xfId="5555"/>
    <cellStyle name="_1차수정설계내역서(현장)_하도급계약요청 가시설(양산선3공구)" xfId="5556"/>
    <cellStyle name="_1차수정설계내역서(현장)_하도급계약요청 가시설(양산선3공구)_2회기성내역서" xfId="5557"/>
    <cellStyle name="_1차수정설계내역서(현장)_하도급계약요청 가시설(양산선3공구)_2회기성내역서_지급내역,조서,검사원-전기공사" xfId="5558"/>
    <cellStyle name="_1차수정설계내역서(현장)_하도급계약요청 가시설(양산선3공구)_2회기성내역서_지급내역,조서,검사원-전기공사_북청3회양산기성내역(전기)051027" xfId="5559"/>
    <cellStyle name="_1차수정설계내역서(현장)_하도급계약요청 가시설(양산선3공구)_지급내역,조서,검사원-전기공사" xfId="5560"/>
    <cellStyle name="_1차수정설계내역서(현장)_하도급계약요청 가시설(양산선3공구)_지급내역,조서,검사원-전기공사_1" xfId="5561"/>
    <cellStyle name="_1차수정설계내역서(현장)_하도급계약요청 가시설(양산선3공구)_지급내역,조서,검사원-전기공사_1_북청3회양산기성내역(전기)051027" xfId="5562"/>
    <cellStyle name="_1차수정설계내역서(현장)_하도급계약요청 가시설(양산선3공구)_지급내역,조서,검사원-전기공사_지급내역,조서,검사원-전기공사" xfId="5563"/>
    <cellStyle name="_1차수정설계내역서(현장)_하도급계약요청 가시설(양산선3공구)_지급내역,조서,검사원-전기공사_지급내역,조서,검사원-전기공사_북청3회양산기성내역(전기)051027" xfId="5564"/>
    <cellStyle name="_1차수정설계내역서(현장)_하도급계획(가시설)" xfId="5565"/>
    <cellStyle name="_1차수정설계내역서(현장)_하도급계획(가시설)_2회기성내역서" xfId="5566"/>
    <cellStyle name="_1차수정설계내역서(현장)_하도급계획(가시설)_2회기성내역서_지급내역,조서,검사원-전기공사" xfId="5567"/>
    <cellStyle name="_1차수정설계내역서(현장)_하도급계획(가시설)_2회기성내역서_지급내역,조서,검사원-전기공사_북청3회양산기성내역(전기)051027" xfId="5568"/>
    <cellStyle name="_1차수정설계내역서(현장)_하도급계획(가시설)_지급내역,조서,검사원-전기공사" xfId="5569"/>
    <cellStyle name="_1차수정설계내역서(현장)_하도급계획(가시설)_지급내역,조서,검사원-전기공사_1" xfId="5570"/>
    <cellStyle name="_1차수정설계내역서(현장)_하도급계획(가시설)_지급내역,조서,검사원-전기공사_1_북청3회양산기성내역(전기)051027" xfId="5571"/>
    <cellStyle name="_1차수정설계내역서(현장)_하도급계획(가시설)_지급내역,조서,검사원-전기공사_지급내역,조서,검사원-전기공사" xfId="5572"/>
    <cellStyle name="_1차수정설계내역서(현장)_하도급계획(가시설)_지급내역,조서,검사원-전기공사_지급내역,조서,검사원-전기공사_북청3회양산기성내역(전기)051027" xfId="5573"/>
    <cellStyle name="_1차수정설계내역서(현장)_하도급계획(가시설)11111" xfId="5574"/>
    <cellStyle name="_1차수정설계내역서(현장)_하도급계획(가시설)11111_2회기성내역서" xfId="5575"/>
    <cellStyle name="_1차수정설계내역서(현장)_하도급계획(가시설)11111_2회기성내역서_지급내역,조서,검사원-전기공사" xfId="5576"/>
    <cellStyle name="_1차수정설계내역서(현장)_하도급계획(가시설)11111_2회기성내역서_지급내역,조서,검사원-전기공사_북청3회양산기성내역(전기)051027" xfId="5577"/>
    <cellStyle name="_1차수정설계내역서(현장)_하도급계획(가시설)11111_지급내역,조서,검사원-전기공사" xfId="5578"/>
    <cellStyle name="_1차수정설계내역서(현장)_하도급계획(가시설)11111_지급내역,조서,검사원-전기공사_1" xfId="5579"/>
    <cellStyle name="_1차수정설계내역서(현장)_하도급계획(가시설)11111_지급내역,조서,검사원-전기공사_1_북청3회양산기성내역(전기)051027" xfId="5580"/>
    <cellStyle name="_1차수정설계내역서(현장)_하도급계획(가시설)11111_지급내역,조서,검사원-전기공사_지급내역,조서,검사원-전기공사" xfId="5581"/>
    <cellStyle name="_1차수정설계내역서(현장)_하도급계획(가시설)11111_지급내역,조서,검사원-전기공사_지급내역,조서,검사원-전기공사_북청3회양산기성내역(전기)051027" xfId="5582"/>
    <cellStyle name="_1-토공" xfId="5583"/>
    <cellStyle name="_2.비상발전기관급내역서" xfId="5584"/>
    <cellStyle name="_2.실시설계총괄내역서_vds(loop)_최종_이상훈" xfId="5585"/>
    <cellStyle name="_2.실시설계총괄내역서_교통정보수집" xfId="5586"/>
    <cellStyle name="_2.실시설계총괄내역서_신호제어" xfId="5587"/>
    <cellStyle name="_2001 장애조치" xfId="5588"/>
    <cellStyle name="_20011024씨제이드림" xfId="379"/>
    <cellStyle name="_2002결과표1" xfId="380"/>
    <cellStyle name="_2002하도급 선급금 최종" xfId="5589"/>
    <cellStyle name="_2004년공정표(발주처)" xfId="5590"/>
    <cellStyle name="_20050826(덕양구신호등내역서)" xfId="381"/>
    <cellStyle name="_2005년 가로등 시설물 복구공사(송파)" xfId="5591"/>
    <cellStyle name="_2005년 가로등(연간단가)원본" xfId="5592"/>
    <cellStyle name="_2005년 가로등공사(공통대가)" xfId="5593"/>
    <cellStyle name="_2006.봉화산근린공원(자재집계)" xfId="382"/>
    <cellStyle name="_200605월고양신호등일위대가,단가조사서" xfId="383"/>
    <cellStyle name="_2006년 가로등 시설물 복구공사(중공기초)" xfId="5594"/>
    <cellStyle name="_2006년가로등시설물복구공사(발주)(1)" xfId="5595"/>
    <cellStyle name="_2007년 가로등 시설물 유지보수공사(연간단가)" xfId="5596"/>
    <cellStyle name="_201특공여단군숙소개수10실" xfId="5597"/>
    <cellStyle name="_2-1.VDS일위대가" xfId="5598"/>
    <cellStyle name="_2-4.상반기실적부문별요약" xfId="5599"/>
    <cellStyle name="_2-4.상반기실적부문별요약(표지및목차포함)" xfId="5600"/>
    <cellStyle name="_2-4.상반기실적부문별요약(표지및목차포함)_1" xfId="5601"/>
    <cellStyle name="_2-4.상반기실적부문별요약_1" xfId="5602"/>
    <cellStyle name="_2차공사예정공정표" xfId="5603"/>
    <cellStyle name="_2차공사예정공정표_6월기성" xfId="5604"/>
    <cellStyle name="_2차공사예정공정표_6월기성_원등수량" xfId="5605"/>
    <cellStyle name="_2차공사예정공정표_6월기성_원등수량_일체형배전반" xfId="5606"/>
    <cellStyle name="_2차공사예정공정표_6월기성_일체형배전반" xfId="5607"/>
    <cellStyle name="_2차공사예정공정표_원등수량" xfId="5608"/>
    <cellStyle name="_2차공사예정공정표_원등수량_일체형배전반" xfId="5609"/>
    <cellStyle name="_2차공사예정공정표_일체형배전반" xfId="5610"/>
    <cellStyle name="_2회기성내역서" xfId="5611"/>
    <cellStyle name="_2회기성내역서_지급내역,조서,검사원-전기공사" xfId="5612"/>
    <cellStyle name="_2회기성내역서_지급내역,조서,검사원-전기공사_북청3회양산기성내역(전기)051027" xfId="5613"/>
    <cellStyle name="_3-8.동력산출서" xfId="5614"/>
    <cellStyle name="_3차 발주내역" xfId="384"/>
    <cellStyle name="_3차 발주내역_02.창룡문주변 공원 및 주차장 조성공사" xfId="385"/>
    <cellStyle name="_3차 발주내역_02.창룡문주변 공원 및 주차장 조성공사_02.창룡문주변 공원 및 주차장 조성공사" xfId="386"/>
    <cellStyle name="_3차 발주내역_조경(본공사)" xfId="387"/>
    <cellStyle name="_3차 발주내역_조경(본공사)_02.창룡문주변 공원 및 주차장 조성공사" xfId="388"/>
    <cellStyle name="_3차 발주내역_조경(본공사)_02.창룡문주변 공원 및 주차장 조성공사_02.창룡문주변 공원 및 주차장 조성공사" xfId="389"/>
    <cellStyle name="_3차 발주내역_조경(본공사)수정" xfId="390"/>
    <cellStyle name="_3차 발주내역_조경(본공사)수정_02.창룡문주변 공원 및 주차장 조성공사" xfId="391"/>
    <cellStyle name="_3차 발주내역_조경(본공사)수정_02.창룡문주변 공원 및 주차장 조성공사_02.창룡문주변 공원 및 주차장 조성공사" xfId="392"/>
    <cellStyle name="_4.용역동연결동기타전기공사현" xfId="5615"/>
    <cellStyle name="_4-0. 내역표지-전기 (실)" xfId="5616"/>
    <cellStyle name="_5.CCTV,방송" xfId="5617"/>
    <cellStyle name="_540004-STX조선_IBM 유지보수료bhku1" xfId="393"/>
    <cellStyle name="_6.1 자가통신망(장비)수량및단가산출서(부산청)" xfId="5618"/>
    <cellStyle name="_7.PC" xfId="394"/>
    <cellStyle name="_7.수량산출서" xfId="5619"/>
    <cellStyle name="_8.전기접지 수량및단가(부산청)" xfId="5620"/>
    <cellStyle name="_8-11공구-견적대비" xfId="395"/>
    <cellStyle name="_99-07-P003 서초쉐르빌설변-2" xfId="5621"/>
    <cellStyle name="_99광통신간석외1개소" xfId="5622"/>
    <cellStyle name="_99광통신간석외1개소_1" xfId="5623"/>
    <cellStyle name="_99광통신간석외1개소_남대문" xfId="5624"/>
    <cellStyle name="_99광통신간석외1개소_남대문_동대문" xfId="5625"/>
    <cellStyle name="_99광통신간석외1개소_남대문_동대문_서소문" xfId="5626"/>
    <cellStyle name="_99광통신간석외1개소_남대문_동대문_서소문_준공서류(LGT 031A1A2)" xfId="5627"/>
    <cellStyle name="_99광통신간석외1개소_남대문_동대문_서소문_준공서류(번동PC클럽)" xfId="5628"/>
    <cellStyle name="_99광통신간석외1개소_남대문_동대문_준공서류(LGT 031A1A2)" xfId="5629"/>
    <cellStyle name="_99광통신간석외1개소_남대문_동대문_준공서류(번동PC클럽)" xfId="5630"/>
    <cellStyle name="_99광통신간석외1개소_남대문_서소문" xfId="5631"/>
    <cellStyle name="_99광통신간석외1개소_남대문_서소문_준공서류(LGT 031A1A2)" xfId="5632"/>
    <cellStyle name="_99광통신간석외1개소_남대문_서소문_준공서류(번동PC클럽)" xfId="5633"/>
    <cellStyle name="_99광통신간석외1개소_남대문_준공서류(LGT 031A1A2)" xfId="5634"/>
    <cellStyle name="_99광통신간석외1개소_남대문_준공서류(번동PC클럽)" xfId="5635"/>
    <cellStyle name="_99광통신간석외1개소_봅시다장비내역서" xfId="5636"/>
    <cellStyle name="_99광통신간석외1개소_봅시다장비내역서_남대문" xfId="5637"/>
    <cellStyle name="_99광통신간석외1개소_봅시다장비내역서_남대문_동대문" xfId="5638"/>
    <cellStyle name="_99광통신간석외1개소_봅시다장비내역서_남대문_동대문_서소문" xfId="5639"/>
    <cellStyle name="_99광통신간석외1개소_봅시다장비내역서_남대문_동대문_서소문_준공서류(LGT 031A1A2)" xfId="5640"/>
    <cellStyle name="_99광통신간석외1개소_봅시다장비내역서_남대문_동대문_서소문_준공서류(번동PC클럽)" xfId="5641"/>
    <cellStyle name="_99광통신간석외1개소_봅시다장비내역서_남대문_동대문_준공서류(LGT 031A1A2)" xfId="5642"/>
    <cellStyle name="_99광통신간석외1개소_봅시다장비내역서_남대문_동대문_준공서류(번동PC클럽)" xfId="5643"/>
    <cellStyle name="_99광통신간석외1개소_봅시다장비내역서_남대문_서소문" xfId="5644"/>
    <cellStyle name="_99광통신간석외1개소_봅시다장비내역서_남대문_서소문_준공서류(LGT 031A1A2)" xfId="5645"/>
    <cellStyle name="_99광통신간석외1개소_봅시다장비내역서_남대문_서소문_준공서류(번동PC클럽)" xfId="5646"/>
    <cellStyle name="_99광통신간석외1개소_봅시다장비내역서_남대문_준공서류(LGT 031A1A2)" xfId="5647"/>
    <cellStyle name="_99광통신간석외1개소_봅시다장비내역서_남대문_준공서류(번동PC클럽)" xfId="5648"/>
    <cellStyle name="_99광통신간석외1개소_봅시다장비내역서_서소문" xfId="5649"/>
    <cellStyle name="_99광통신간석외1개소_봅시다장비내역서_서소문_준공서류(LGT 031A1A2)" xfId="5650"/>
    <cellStyle name="_99광통신간석외1개소_봅시다장비내역서_서소문_준공서류(번동PC클럽)" xfId="5651"/>
    <cellStyle name="_99광통신간석외1개소_봅시다장비내역서_의정부" xfId="5652"/>
    <cellStyle name="_99광통신간석외1개소_봅시다장비내역서_의정부_남대문" xfId="5653"/>
    <cellStyle name="_99광통신간석외1개소_봅시다장비내역서_의정부_남대문_동대문" xfId="5654"/>
    <cellStyle name="_99광통신간석외1개소_봅시다장비내역서_의정부_남대문_동대문_서소문" xfId="5655"/>
    <cellStyle name="_99광통신간석외1개소_봅시다장비내역서_의정부_남대문_동대문_서소문_준공서류(LGT 031A1A2)" xfId="5656"/>
    <cellStyle name="_99광통신간석외1개소_봅시다장비내역서_의정부_남대문_동대문_서소문_준공서류(번동PC클럽)" xfId="5657"/>
    <cellStyle name="_99광통신간석외1개소_봅시다장비내역서_의정부_남대문_동대문_준공서류(LGT 031A1A2)" xfId="5658"/>
    <cellStyle name="_99광통신간석외1개소_봅시다장비내역서_의정부_남대문_동대문_준공서류(번동PC클럽)" xfId="5659"/>
    <cellStyle name="_99광통신간석외1개소_봅시다장비내역서_의정부_남대문_서소문" xfId="5660"/>
    <cellStyle name="_99광통신간석외1개소_봅시다장비내역서_의정부_남대문_서소문_준공서류(LGT 031A1A2)" xfId="5661"/>
    <cellStyle name="_99광통신간석외1개소_봅시다장비내역서_의정부_남대문_서소문_준공서류(번동PC클럽)" xfId="5662"/>
    <cellStyle name="_99광통신간석외1개소_봅시다장비내역서_의정부_남대문_준공서류(LGT 031A1A2)" xfId="5663"/>
    <cellStyle name="_99광통신간석외1개소_봅시다장비내역서_의정부_남대문_준공서류(번동PC클럽)" xfId="5664"/>
    <cellStyle name="_99광통신간석외1개소_봅시다장비내역서_의정부_서소문" xfId="5665"/>
    <cellStyle name="_99광통신간석외1개소_봅시다장비내역서_의정부_서소문_준공서류(LGT 031A1A2)" xfId="5666"/>
    <cellStyle name="_99광통신간석외1개소_봅시다장비내역서_의정부_서소문_준공서류(번동PC클럽)" xfId="5667"/>
    <cellStyle name="_99광통신간석외1개소_봅시다장비내역서_의정부_준공서류(LGT 031A1A2)" xfId="5668"/>
    <cellStyle name="_99광통신간석외1개소_봅시다장비내역서_의정부_준공서류(번동PC클럽)" xfId="5669"/>
    <cellStyle name="_99광통신간석외1개소_봅시다장비내역서_의정부_중학동" xfId="5670"/>
    <cellStyle name="_99광통신간석외1개소_봅시다장비내역서_의정부_중학동_동대문" xfId="5671"/>
    <cellStyle name="_99광통신간석외1개소_봅시다장비내역서_의정부_중학동_동대문_서소문" xfId="5672"/>
    <cellStyle name="_99광통신간석외1개소_봅시다장비내역서_의정부_중학동_동대문_서소문_준공서류(LGT 031A1A2)" xfId="5673"/>
    <cellStyle name="_99광통신간석외1개소_봅시다장비내역서_의정부_중학동_동대문_서소문_준공서류(번동PC클럽)" xfId="5674"/>
    <cellStyle name="_99광통신간석외1개소_봅시다장비내역서_의정부_중학동_동대문_준공서류(LGT 031A1A2)" xfId="5675"/>
    <cellStyle name="_99광통신간석외1개소_봅시다장비내역서_의정부_중학동_동대문_준공서류(번동PC클럽)" xfId="5676"/>
    <cellStyle name="_99광통신간석외1개소_봅시다장비내역서_의정부_중학동_서소문" xfId="5677"/>
    <cellStyle name="_99광통신간석외1개소_봅시다장비내역서_의정부_중학동_서소문_준공서류(LGT 031A1A2)" xfId="5678"/>
    <cellStyle name="_99광통신간석외1개소_봅시다장비내역서_의정부_중학동_서소문_준공서류(번동PC클럽)" xfId="5679"/>
    <cellStyle name="_99광통신간석외1개소_봅시다장비내역서_의정부_중학동_준공서류(LGT 031A1A2)" xfId="5680"/>
    <cellStyle name="_99광통신간석외1개소_봅시다장비내역서_의정부_중학동_준공서류(번동PC클럽)" xfId="5681"/>
    <cellStyle name="_99광통신간석외1개소_봅시다장비내역서_준공서류(LGT 031A1A2)" xfId="5682"/>
    <cellStyle name="_99광통신간석외1개소_봅시다장비내역서_준공서류(번동PC클럽)" xfId="5683"/>
    <cellStyle name="_99광통신간석외1개소_봅시다장비내역서_중학동" xfId="5684"/>
    <cellStyle name="_99광통신간석외1개소_봅시다장비내역서_중학동_동대문" xfId="5685"/>
    <cellStyle name="_99광통신간석외1개소_봅시다장비내역서_중학동_동대문_서소문" xfId="5686"/>
    <cellStyle name="_99광통신간석외1개소_봅시다장비내역서_중학동_동대문_서소문_준공서류(LGT 031A1A2)" xfId="5687"/>
    <cellStyle name="_99광통신간석외1개소_봅시다장비내역서_중학동_동대문_서소문_준공서류(번동PC클럽)" xfId="5688"/>
    <cellStyle name="_99광통신간석외1개소_봅시다장비내역서_중학동_동대문_준공서류(LGT 031A1A2)" xfId="5689"/>
    <cellStyle name="_99광통신간석외1개소_봅시다장비내역서_중학동_동대문_준공서류(번동PC클럽)" xfId="5690"/>
    <cellStyle name="_99광통신간석외1개소_봅시다장비내역서_중학동_서소문" xfId="5691"/>
    <cellStyle name="_99광통신간석외1개소_봅시다장비내역서_중학동_서소문_준공서류(LGT 031A1A2)" xfId="5692"/>
    <cellStyle name="_99광통신간석외1개소_봅시다장비내역서_중학동_서소문_준공서류(번동PC클럽)" xfId="5693"/>
    <cellStyle name="_99광통신간석외1개소_봅시다장비내역서_중학동_준공서류(LGT 031A1A2)" xfId="5694"/>
    <cellStyle name="_99광통신간석외1개소_봅시다장비내역서_중학동_준공서류(번동PC클럽)" xfId="5695"/>
    <cellStyle name="_99광통신간석외1개소_서소문" xfId="5696"/>
    <cellStyle name="_99광통신간석외1개소_서소문_준공서류(LGT 031A1A2)" xfId="5697"/>
    <cellStyle name="_99광통신간석외1개소_서소문_준공서류(번동PC클럽)" xfId="5698"/>
    <cellStyle name="_99광통신간석외1개소_신호현자재내역 의정부" xfId="5699"/>
    <cellStyle name="_99광통신간석외1개소_신호현자재내역 의정부_남대문" xfId="5700"/>
    <cellStyle name="_99광통신간석외1개소_신호현자재내역 의정부_남대문_동대문" xfId="5701"/>
    <cellStyle name="_99광통신간석외1개소_신호현자재내역 의정부_남대문_동대문_서소문" xfId="5702"/>
    <cellStyle name="_99광통신간석외1개소_신호현자재내역 의정부_남대문_동대문_서소문_준공서류(LGT 031A1A2)" xfId="5703"/>
    <cellStyle name="_99광통신간석외1개소_신호현자재내역 의정부_남대문_동대문_서소문_준공서류(번동PC클럽)" xfId="5704"/>
    <cellStyle name="_99광통신간석외1개소_신호현자재내역 의정부_남대문_동대문_준공서류(LGT 031A1A2)" xfId="5705"/>
    <cellStyle name="_99광통신간석외1개소_신호현자재내역 의정부_남대문_동대문_준공서류(번동PC클럽)" xfId="5706"/>
    <cellStyle name="_99광통신간석외1개소_신호현자재내역 의정부_남대문_서소문" xfId="5707"/>
    <cellStyle name="_99광통신간석외1개소_신호현자재내역 의정부_남대문_서소문_준공서류(LGT 031A1A2)" xfId="5708"/>
    <cellStyle name="_99광통신간석외1개소_신호현자재내역 의정부_남대문_서소문_준공서류(번동PC클럽)" xfId="5709"/>
    <cellStyle name="_99광통신간석외1개소_신호현자재내역 의정부_남대문_준공서류(LGT 031A1A2)" xfId="5710"/>
    <cellStyle name="_99광통신간석외1개소_신호현자재내역 의정부_남대문_준공서류(번동PC클럽)" xfId="5711"/>
    <cellStyle name="_99광통신간석외1개소_신호현자재내역 의정부_서소문" xfId="5712"/>
    <cellStyle name="_99광통신간석외1개소_신호현자재내역 의정부_서소문_준공서류(LGT 031A1A2)" xfId="5713"/>
    <cellStyle name="_99광통신간석외1개소_신호현자재내역 의정부_서소문_준공서류(번동PC클럽)" xfId="5714"/>
    <cellStyle name="_99광통신간석외1개소_신호현자재내역 의정부_의정부" xfId="5715"/>
    <cellStyle name="_99광통신간석외1개소_신호현자재내역 의정부_의정부_남대문" xfId="5716"/>
    <cellStyle name="_99광통신간석외1개소_신호현자재내역 의정부_의정부_남대문_동대문" xfId="5717"/>
    <cellStyle name="_99광통신간석외1개소_신호현자재내역 의정부_의정부_남대문_동대문_서소문" xfId="5718"/>
    <cellStyle name="_99광통신간석외1개소_신호현자재내역 의정부_의정부_남대문_동대문_서소문_준공서류(LGT 031A1A2)" xfId="5719"/>
    <cellStyle name="_99광통신간석외1개소_신호현자재내역 의정부_의정부_남대문_동대문_서소문_준공서류(번동PC클럽)" xfId="5720"/>
    <cellStyle name="_99광통신간석외1개소_신호현자재내역 의정부_의정부_남대문_동대문_준공서류(LGT 031A1A2)" xfId="5721"/>
    <cellStyle name="_99광통신간석외1개소_신호현자재내역 의정부_의정부_남대문_동대문_준공서류(번동PC클럽)" xfId="5722"/>
    <cellStyle name="_99광통신간석외1개소_신호현자재내역 의정부_의정부_남대문_서소문" xfId="5723"/>
    <cellStyle name="_99광통신간석외1개소_신호현자재내역 의정부_의정부_남대문_서소문_준공서류(LGT 031A1A2)" xfId="5724"/>
    <cellStyle name="_99광통신간석외1개소_신호현자재내역 의정부_의정부_남대문_서소문_준공서류(번동PC클럽)" xfId="5725"/>
    <cellStyle name="_99광통신간석외1개소_신호현자재내역 의정부_의정부_남대문_준공서류(LGT 031A1A2)" xfId="5726"/>
    <cellStyle name="_99광통신간석외1개소_신호현자재내역 의정부_의정부_남대문_준공서류(번동PC클럽)" xfId="5727"/>
    <cellStyle name="_99광통신간석외1개소_신호현자재내역 의정부_의정부_서소문" xfId="5728"/>
    <cellStyle name="_99광통신간석외1개소_신호현자재내역 의정부_의정부_서소문_준공서류(LGT 031A1A2)" xfId="5729"/>
    <cellStyle name="_99광통신간석외1개소_신호현자재내역 의정부_의정부_서소문_준공서류(번동PC클럽)" xfId="5730"/>
    <cellStyle name="_99광통신간석외1개소_신호현자재내역 의정부_의정부_준공서류(LGT 031A1A2)" xfId="5731"/>
    <cellStyle name="_99광통신간석외1개소_신호현자재내역 의정부_의정부_준공서류(번동PC클럽)" xfId="5732"/>
    <cellStyle name="_99광통신간석외1개소_신호현자재내역 의정부_의정부_중학동" xfId="5733"/>
    <cellStyle name="_99광통신간석외1개소_신호현자재내역 의정부_의정부_중학동_동대문" xfId="5734"/>
    <cellStyle name="_99광통신간석외1개소_신호현자재내역 의정부_의정부_중학동_동대문_서소문" xfId="5735"/>
    <cellStyle name="_99광통신간석외1개소_신호현자재내역 의정부_의정부_중학동_동대문_서소문_준공서류(LGT 031A1A2)" xfId="5736"/>
    <cellStyle name="_99광통신간석외1개소_신호현자재내역 의정부_의정부_중학동_동대문_서소문_준공서류(번동PC클럽)" xfId="5737"/>
    <cellStyle name="_99광통신간석외1개소_신호현자재내역 의정부_의정부_중학동_동대문_준공서류(LGT 031A1A2)" xfId="5738"/>
    <cellStyle name="_99광통신간석외1개소_신호현자재내역 의정부_의정부_중학동_동대문_준공서류(번동PC클럽)" xfId="5739"/>
    <cellStyle name="_99광통신간석외1개소_신호현자재내역 의정부_의정부_중학동_서소문" xfId="5740"/>
    <cellStyle name="_99광통신간석외1개소_신호현자재내역 의정부_의정부_중학동_서소문_준공서류(LGT 031A1A2)" xfId="5741"/>
    <cellStyle name="_99광통신간석외1개소_신호현자재내역 의정부_의정부_중학동_서소문_준공서류(번동PC클럽)" xfId="5742"/>
    <cellStyle name="_99광통신간석외1개소_신호현자재내역 의정부_의정부_중학동_준공서류(LGT 031A1A2)" xfId="5743"/>
    <cellStyle name="_99광통신간석외1개소_신호현자재내역 의정부_의정부_중학동_준공서류(번동PC클럽)" xfId="5744"/>
    <cellStyle name="_99광통신간석외1개소_신호현자재내역 의정부_준공서류(LGT 031A1A2)" xfId="5745"/>
    <cellStyle name="_99광통신간석외1개소_신호현자재내역 의정부_준공서류(번동PC클럽)" xfId="5746"/>
    <cellStyle name="_99광통신간석외1개소_신호현자재내역 의정부_중학동" xfId="5747"/>
    <cellStyle name="_99광통신간석외1개소_신호현자재내역 의정부_중학동_동대문" xfId="5748"/>
    <cellStyle name="_99광통신간석외1개소_신호현자재내역 의정부_중학동_동대문_서소문" xfId="5749"/>
    <cellStyle name="_99광통신간석외1개소_신호현자재내역 의정부_중학동_동대문_서소문_준공서류(LGT 031A1A2)" xfId="5750"/>
    <cellStyle name="_99광통신간석외1개소_신호현자재내역 의정부_중학동_동대문_서소문_준공서류(번동PC클럽)" xfId="5751"/>
    <cellStyle name="_99광통신간석외1개소_신호현자재내역 의정부_중학동_동대문_준공서류(LGT 031A1A2)" xfId="5752"/>
    <cellStyle name="_99광통신간석외1개소_신호현자재내역 의정부_중학동_동대문_준공서류(번동PC클럽)" xfId="5753"/>
    <cellStyle name="_99광통신간석외1개소_신호현자재내역 의정부_중학동_서소문" xfId="5754"/>
    <cellStyle name="_99광통신간석외1개소_신호현자재내역 의정부_중학동_서소문_준공서류(LGT 031A1A2)" xfId="5755"/>
    <cellStyle name="_99광통신간석외1개소_신호현자재내역 의정부_중학동_서소문_준공서류(번동PC클럽)" xfId="5756"/>
    <cellStyle name="_99광통신간석외1개소_신호현자재내역 의정부_중학동_준공서류(LGT 031A1A2)" xfId="5757"/>
    <cellStyle name="_99광통신간석외1개소_신호현자재내역 의정부_중학동_준공서류(번동PC클럽)" xfId="5758"/>
    <cellStyle name="_99광통신간석외1개소_의정부장비내역서" xfId="5759"/>
    <cellStyle name="_99광통신간석외1개소_의정부장비내역서_남대문" xfId="5760"/>
    <cellStyle name="_99광통신간석외1개소_의정부장비내역서_남대문_동대문" xfId="5761"/>
    <cellStyle name="_99광통신간석외1개소_의정부장비내역서_남대문_동대문_서소문" xfId="5762"/>
    <cellStyle name="_99광통신간석외1개소_의정부장비내역서_남대문_동대문_서소문_준공서류(LGT 031A1A2)" xfId="5763"/>
    <cellStyle name="_99광통신간석외1개소_의정부장비내역서_남대문_동대문_서소문_준공서류(번동PC클럽)" xfId="5764"/>
    <cellStyle name="_99광통신간석외1개소_의정부장비내역서_남대문_동대문_준공서류(LGT 031A1A2)" xfId="5765"/>
    <cellStyle name="_99광통신간석외1개소_의정부장비내역서_남대문_동대문_준공서류(번동PC클럽)" xfId="5766"/>
    <cellStyle name="_99광통신간석외1개소_의정부장비내역서_남대문_서소문" xfId="5767"/>
    <cellStyle name="_99광통신간석외1개소_의정부장비내역서_남대문_서소문_준공서류(LGT 031A1A2)" xfId="5768"/>
    <cellStyle name="_99광통신간석외1개소_의정부장비내역서_남대문_서소문_준공서류(번동PC클럽)" xfId="5769"/>
    <cellStyle name="_99광통신간석외1개소_의정부장비내역서_남대문_준공서류(LGT 031A1A2)" xfId="5770"/>
    <cellStyle name="_99광통신간석외1개소_의정부장비내역서_남대문_준공서류(번동PC클럽)" xfId="5771"/>
    <cellStyle name="_99광통신간석외1개소_의정부장비내역서_서소문" xfId="5772"/>
    <cellStyle name="_99광통신간석외1개소_의정부장비내역서_서소문_준공서류(LGT 031A1A2)" xfId="5773"/>
    <cellStyle name="_99광통신간석외1개소_의정부장비내역서_서소문_준공서류(번동PC클럽)" xfId="5774"/>
    <cellStyle name="_99광통신간석외1개소_의정부장비내역서_의정부" xfId="5775"/>
    <cellStyle name="_99광통신간석외1개소_의정부장비내역서_의정부_남대문" xfId="5776"/>
    <cellStyle name="_99광통신간석외1개소_의정부장비내역서_의정부_남대문_동대문" xfId="5777"/>
    <cellStyle name="_99광통신간석외1개소_의정부장비내역서_의정부_남대문_동대문_서소문" xfId="5778"/>
    <cellStyle name="_99광통신간석외1개소_의정부장비내역서_의정부_남대문_동대문_서소문_준공서류(LGT 031A1A2)" xfId="5779"/>
    <cellStyle name="_99광통신간석외1개소_의정부장비내역서_의정부_남대문_동대문_서소문_준공서류(번동PC클럽)" xfId="5780"/>
    <cellStyle name="_99광통신간석외1개소_의정부장비내역서_의정부_남대문_동대문_준공서류(LGT 031A1A2)" xfId="5781"/>
    <cellStyle name="_99광통신간석외1개소_의정부장비내역서_의정부_남대문_동대문_준공서류(번동PC클럽)" xfId="5782"/>
    <cellStyle name="_99광통신간석외1개소_의정부장비내역서_의정부_남대문_서소문" xfId="5783"/>
    <cellStyle name="_99광통신간석외1개소_의정부장비내역서_의정부_남대문_서소문_준공서류(LGT 031A1A2)" xfId="5784"/>
    <cellStyle name="_99광통신간석외1개소_의정부장비내역서_의정부_남대문_서소문_준공서류(번동PC클럽)" xfId="5785"/>
    <cellStyle name="_99광통신간석외1개소_의정부장비내역서_의정부_남대문_준공서류(LGT 031A1A2)" xfId="5786"/>
    <cellStyle name="_99광통신간석외1개소_의정부장비내역서_의정부_남대문_준공서류(번동PC클럽)" xfId="5787"/>
    <cellStyle name="_99광통신간석외1개소_의정부장비내역서_의정부_서소문" xfId="5788"/>
    <cellStyle name="_99광통신간석외1개소_의정부장비내역서_의정부_서소문_준공서류(LGT 031A1A2)" xfId="5789"/>
    <cellStyle name="_99광통신간석외1개소_의정부장비내역서_의정부_서소문_준공서류(번동PC클럽)" xfId="5790"/>
    <cellStyle name="_99광통신간석외1개소_의정부장비내역서_의정부_준공서류(LGT 031A1A2)" xfId="5791"/>
    <cellStyle name="_99광통신간석외1개소_의정부장비내역서_의정부_준공서류(번동PC클럽)" xfId="5792"/>
    <cellStyle name="_99광통신간석외1개소_의정부장비내역서_의정부_중학동" xfId="5793"/>
    <cellStyle name="_99광통신간석외1개소_의정부장비내역서_의정부_중학동_동대문" xfId="5794"/>
    <cellStyle name="_99광통신간석외1개소_의정부장비내역서_의정부_중학동_동대문_서소문" xfId="5795"/>
    <cellStyle name="_99광통신간석외1개소_의정부장비내역서_의정부_중학동_동대문_서소문_준공서류(LGT 031A1A2)" xfId="5796"/>
    <cellStyle name="_99광통신간석외1개소_의정부장비내역서_의정부_중학동_동대문_서소문_준공서류(번동PC클럽)" xfId="5797"/>
    <cellStyle name="_99광통신간석외1개소_의정부장비내역서_의정부_중학동_동대문_준공서류(LGT 031A1A2)" xfId="5798"/>
    <cellStyle name="_99광통신간석외1개소_의정부장비내역서_의정부_중학동_동대문_준공서류(번동PC클럽)" xfId="5799"/>
    <cellStyle name="_99광통신간석외1개소_의정부장비내역서_의정부_중학동_서소문" xfId="5800"/>
    <cellStyle name="_99광통신간석외1개소_의정부장비내역서_의정부_중학동_서소문_준공서류(LGT 031A1A2)" xfId="5801"/>
    <cellStyle name="_99광통신간석외1개소_의정부장비내역서_의정부_중학동_서소문_준공서류(번동PC클럽)" xfId="5802"/>
    <cellStyle name="_99광통신간석외1개소_의정부장비내역서_의정부_중학동_준공서류(LGT 031A1A2)" xfId="5803"/>
    <cellStyle name="_99광통신간석외1개소_의정부장비내역서_의정부_중학동_준공서류(번동PC클럽)" xfId="5804"/>
    <cellStyle name="_99광통신간석외1개소_의정부장비내역서_준공서류(LGT 031A1A2)" xfId="5805"/>
    <cellStyle name="_99광통신간석외1개소_의정부장비내역서_준공서류(번동PC클럽)" xfId="5806"/>
    <cellStyle name="_99광통신간석외1개소_의정부장비내역서_중학동" xfId="5807"/>
    <cellStyle name="_99광통신간석외1개소_의정부장비내역서_중학동_동대문" xfId="5808"/>
    <cellStyle name="_99광통신간석외1개소_의정부장비내역서_중학동_동대문_서소문" xfId="5809"/>
    <cellStyle name="_99광통신간석외1개소_의정부장비내역서_중학동_동대문_서소문_준공서류(LGT 031A1A2)" xfId="5810"/>
    <cellStyle name="_99광통신간석외1개소_의정부장비내역서_중학동_동대문_서소문_준공서류(번동PC클럽)" xfId="5811"/>
    <cellStyle name="_99광통신간석외1개소_의정부장비내역서_중학동_동대문_준공서류(LGT 031A1A2)" xfId="5812"/>
    <cellStyle name="_99광통신간석외1개소_의정부장비내역서_중학동_동대문_준공서류(번동PC클럽)" xfId="5813"/>
    <cellStyle name="_99광통신간석외1개소_의정부장비내역서_중학동_서소문" xfId="5814"/>
    <cellStyle name="_99광통신간석외1개소_의정부장비내역서_중학동_서소문_준공서류(LGT 031A1A2)" xfId="5815"/>
    <cellStyle name="_99광통신간석외1개소_의정부장비내역서_중학동_서소문_준공서류(번동PC클럽)" xfId="5816"/>
    <cellStyle name="_99광통신간석외1개소_의정부장비내역서_중학동_준공서류(LGT 031A1A2)" xfId="5817"/>
    <cellStyle name="_99광통신간석외1개소_의정부장비내역서_중학동_준공서류(번동PC클럽)" xfId="5818"/>
    <cellStyle name="_99광통신간석외1개소_준공서류(LGT 031A1A2)" xfId="5819"/>
    <cellStyle name="_99광통신간석외1개소_준공서류(번동PC클럽)" xfId="5820"/>
    <cellStyle name="_99광통신간석외1개소_중학동" xfId="5821"/>
    <cellStyle name="_99광통신간석외1개소_중학동_동대문" xfId="5822"/>
    <cellStyle name="_99광통신간석외1개소_중학동_동대문_서소문" xfId="5823"/>
    <cellStyle name="_99광통신간석외1개소_중학동_동대문_서소문_준공서류(LGT 031A1A2)" xfId="5824"/>
    <cellStyle name="_99광통신간석외1개소_중학동_동대문_서소문_준공서류(번동PC클럽)" xfId="5825"/>
    <cellStyle name="_99광통신간석외1개소_중학동_동대문_준공서류(LGT 031A1A2)" xfId="5826"/>
    <cellStyle name="_99광통신간석외1개소_중학동_동대문_준공서류(번동PC클럽)" xfId="5827"/>
    <cellStyle name="_99광통신간석외1개소_중학동_서소문" xfId="5828"/>
    <cellStyle name="_99광통신간석외1개소_중학동_서소문_준공서류(LGT 031A1A2)" xfId="5829"/>
    <cellStyle name="_99광통신간석외1개소_중학동_서소문_준공서류(번동PC클럽)" xfId="5830"/>
    <cellStyle name="_99광통신간석외1개소_중학동_준공서류(LGT 031A1A2)" xfId="5831"/>
    <cellStyle name="_99광통신간석외1개소_중학동_준공서류(번동PC클럽)" xfId="5832"/>
    <cellStyle name="_99광통신네트워크 중구 연안지역 보강공사" xfId="5833"/>
    <cellStyle name="_99광통신네트워크 중구 연안지역 보강공사_1" xfId="5834"/>
    <cellStyle name="_99광통신네트워크 중구 연안지역 보강공사_남대문" xfId="5835"/>
    <cellStyle name="_99광통신네트워크 중구 연안지역 보강공사_남대문_동대문" xfId="5836"/>
    <cellStyle name="_99광통신네트워크 중구 연안지역 보강공사_남대문_동대문_서소문" xfId="5837"/>
    <cellStyle name="_99광통신네트워크 중구 연안지역 보강공사_남대문_동대문_서소문_준공서류(LGT 031A1A2)" xfId="5838"/>
    <cellStyle name="_99광통신네트워크 중구 연안지역 보강공사_남대문_동대문_서소문_준공서류(번동PC클럽)" xfId="5839"/>
    <cellStyle name="_99광통신네트워크 중구 연안지역 보강공사_남대문_동대문_준공서류(LGT 031A1A2)" xfId="5840"/>
    <cellStyle name="_99광통신네트워크 중구 연안지역 보강공사_남대문_동대문_준공서류(번동PC클럽)" xfId="5841"/>
    <cellStyle name="_99광통신네트워크 중구 연안지역 보강공사_남대문_서소문" xfId="5842"/>
    <cellStyle name="_99광통신네트워크 중구 연안지역 보강공사_남대문_서소문_준공서류(LGT 031A1A2)" xfId="5843"/>
    <cellStyle name="_99광통신네트워크 중구 연안지역 보강공사_남대문_서소문_준공서류(번동PC클럽)" xfId="5844"/>
    <cellStyle name="_99광통신네트워크 중구 연안지역 보강공사_남대문_준공서류(LGT 031A1A2)" xfId="5845"/>
    <cellStyle name="_99광통신네트워크 중구 연안지역 보강공사_남대문_준공서류(번동PC클럽)" xfId="5846"/>
    <cellStyle name="_99광통신네트워크 중구 연안지역 보강공사_봅시다장비내역서" xfId="5847"/>
    <cellStyle name="_99광통신네트워크 중구 연안지역 보강공사_봅시다장비내역서_남대문" xfId="5848"/>
    <cellStyle name="_99광통신네트워크 중구 연안지역 보강공사_봅시다장비내역서_남대문_동대문" xfId="5849"/>
    <cellStyle name="_99광통신네트워크 중구 연안지역 보강공사_봅시다장비내역서_남대문_동대문_서소문" xfId="5850"/>
    <cellStyle name="_99광통신네트워크 중구 연안지역 보강공사_봅시다장비내역서_남대문_동대문_서소문_준공서류(LGT 031A1A2)" xfId="5851"/>
    <cellStyle name="_99광통신네트워크 중구 연안지역 보강공사_봅시다장비내역서_남대문_동대문_서소문_준공서류(번동PC클럽)" xfId="5852"/>
    <cellStyle name="_99광통신네트워크 중구 연안지역 보강공사_봅시다장비내역서_남대문_동대문_준공서류(LGT 031A1A2)" xfId="5853"/>
    <cellStyle name="_99광통신네트워크 중구 연안지역 보강공사_봅시다장비내역서_남대문_동대문_준공서류(번동PC클럽)" xfId="5854"/>
    <cellStyle name="_99광통신네트워크 중구 연안지역 보강공사_봅시다장비내역서_남대문_서소문" xfId="5855"/>
    <cellStyle name="_99광통신네트워크 중구 연안지역 보강공사_봅시다장비내역서_남대문_서소문_준공서류(LGT 031A1A2)" xfId="5856"/>
    <cellStyle name="_99광통신네트워크 중구 연안지역 보강공사_봅시다장비내역서_남대문_서소문_준공서류(번동PC클럽)" xfId="5857"/>
    <cellStyle name="_99광통신네트워크 중구 연안지역 보강공사_봅시다장비내역서_남대문_준공서류(LGT 031A1A2)" xfId="5858"/>
    <cellStyle name="_99광통신네트워크 중구 연안지역 보강공사_봅시다장비내역서_남대문_준공서류(번동PC클럽)" xfId="5859"/>
    <cellStyle name="_99광통신네트워크 중구 연안지역 보강공사_봅시다장비내역서_서소문" xfId="5860"/>
    <cellStyle name="_99광통신네트워크 중구 연안지역 보강공사_봅시다장비내역서_서소문_준공서류(LGT 031A1A2)" xfId="5861"/>
    <cellStyle name="_99광통신네트워크 중구 연안지역 보강공사_봅시다장비내역서_서소문_준공서류(번동PC클럽)" xfId="5862"/>
    <cellStyle name="_99광통신네트워크 중구 연안지역 보강공사_봅시다장비내역서_의정부" xfId="5863"/>
    <cellStyle name="_99광통신네트워크 중구 연안지역 보강공사_봅시다장비내역서_의정부_남대문" xfId="5864"/>
    <cellStyle name="_99광통신네트워크 중구 연안지역 보강공사_봅시다장비내역서_의정부_남대문_동대문" xfId="5865"/>
    <cellStyle name="_99광통신네트워크 중구 연안지역 보강공사_봅시다장비내역서_의정부_남대문_동대문_서소문" xfId="5866"/>
    <cellStyle name="_99광통신네트워크 중구 연안지역 보강공사_봅시다장비내역서_의정부_남대문_동대문_서소문_준공서류(LGT 031A1A2)" xfId="5867"/>
    <cellStyle name="_99광통신네트워크 중구 연안지역 보강공사_봅시다장비내역서_의정부_남대문_동대문_서소문_준공서류(번동PC클럽)" xfId="5868"/>
    <cellStyle name="_99광통신네트워크 중구 연안지역 보강공사_봅시다장비내역서_의정부_남대문_동대문_준공서류(LGT 031A1A2)" xfId="5869"/>
    <cellStyle name="_99광통신네트워크 중구 연안지역 보강공사_봅시다장비내역서_의정부_남대문_동대문_준공서류(번동PC클럽)" xfId="5870"/>
    <cellStyle name="_99광통신네트워크 중구 연안지역 보강공사_봅시다장비내역서_의정부_남대문_서소문" xfId="5871"/>
    <cellStyle name="_99광통신네트워크 중구 연안지역 보강공사_봅시다장비내역서_의정부_남대문_서소문_준공서류(LGT 031A1A2)" xfId="5872"/>
    <cellStyle name="_99광통신네트워크 중구 연안지역 보강공사_봅시다장비내역서_의정부_남대문_서소문_준공서류(번동PC클럽)" xfId="5873"/>
    <cellStyle name="_99광통신네트워크 중구 연안지역 보강공사_봅시다장비내역서_의정부_남대문_준공서류(LGT 031A1A2)" xfId="5874"/>
    <cellStyle name="_99광통신네트워크 중구 연안지역 보강공사_봅시다장비내역서_의정부_남대문_준공서류(번동PC클럽)" xfId="5875"/>
    <cellStyle name="_99광통신네트워크 중구 연안지역 보강공사_봅시다장비내역서_의정부_서소문" xfId="5876"/>
    <cellStyle name="_99광통신네트워크 중구 연안지역 보강공사_봅시다장비내역서_의정부_서소문_준공서류(LGT 031A1A2)" xfId="5877"/>
    <cellStyle name="_99광통신네트워크 중구 연안지역 보강공사_봅시다장비내역서_의정부_서소문_준공서류(번동PC클럽)" xfId="5878"/>
    <cellStyle name="_99광통신네트워크 중구 연안지역 보강공사_봅시다장비내역서_의정부_준공서류(LGT 031A1A2)" xfId="5879"/>
    <cellStyle name="_99광통신네트워크 중구 연안지역 보강공사_봅시다장비내역서_의정부_준공서류(번동PC클럽)" xfId="5880"/>
    <cellStyle name="_99광통신네트워크 중구 연안지역 보강공사_봅시다장비내역서_의정부_중학동" xfId="5881"/>
    <cellStyle name="_99광통신네트워크 중구 연안지역 보강공사_봅시다장비내역서_의정부_중학동_동대문" xfId="5882"/>
    <cellStyle name="_99광통신네트워크 중구 연안지역 보강공사_봅시다장비내역서_의정부_중학동_동대문_서소문" xfId="5883"/>
    <cellStyle name="_99광통신네트워크 중구 연안지역 보강공사_봅시다장비내역서_의정부_중학동_동대문_서소문_준공서류(LGT 031A1A2)" xfId="5884"/>
    <cellStyle name="_99광통신네트워크 중구 연안지역 보강공사_봅시다장비내역서_의정부_중학동_동대문_서소문_준공서류(번동PC클럽)" xfId="5885"/>
    <cellStyle name="_99광통신네트워크 중구 연안지역 보강공사_봅시다장비내역서_의정부_중학동_동대문_준공서류(LGT 031A1A2)" xfId="5886"/>
    <cellStyle name="_99광통신네트워크 중구 연안지역 보강공사_봅시다장비내역서_의정부_중학동_동대문_준공서류(번동PC클럽)" xfId="5887"/>
    <cellStyle name="_99광통신네트워크 중구 연안지역 보강공사_봅시다장비내역서_의정부_중학동_서소문" xfId="5888"/>
    <cellStyle name="_99광통신네트워크 중구 연안지역 보강공사_봅시다장비내역서_의정부_중학동_서소문_준공서류(LGT 031A1A2)" xfId="5889"/>
    <cellStyle name="_99광통신네트워크 중구 연안지역 보강공사_봅시다장비내역서_의정부_중학동_서소문_준공서류(번동PC클럽)" xfId="5890"/>
    <cellStyle name="_99광통신네트워크 중구 연안지역 보강공사_봅시다장비내역서_의정부_중학동_준공서류(LGT 031A1A2)" xfId="5891"/>
    <cellStyle name="_99광통신네트워크 중구 연안지역 보강공사_봅시다장비내역서_의정부_중학동_준공서류(번동PC클럽)" xfId="5892"/>
    <cellStyle name="_99광통신네트워크 중구 연안지역 보강공사_봅시다장비내역서_준공서류(LGT 031A1A2)" xfId="5893"/>
    <cellStyle name="_99광통신네트워크 중구 연안지역 보강공사_봅시다장비내역서_준공서류(번동PC클럽)" xfId="5894"/>
    <cellStyle name="_99광통신네트워크 중구 연안지역 보강공사_봅시다장비내역서_중학동" xfId="5895"/>
    <cellStyle name="_99광통신네트워크 중구 연안지역 보강공사_봅시다장비내역서_중학동_동대문" xfId="5896"/>
    <cellStyle name="_99광통신네트워크 중구 연안지역 보강공사_봅시다장비내역서_중학동_동대문_서소문" xfId="5897"/>
    <cellStyle name="_99광통신네트워크 중구 연안지역 보강공사_봅시다장비내역서_중학동_동대문_서소문_준공서류(LGT 031A1A2)" xfId="5898"/>
    <cellStyle name="_99광통신네트워크 중구 연안지역 보강공사_봅시다장비내역서_중학동_동대문_서소문_준공서류(번동PC클럽)" xfId="5899"/>
    <cellStyle name="_99광통신네트워크 중구 연안지역 보강공사_봅시다장비내역서_중학동_동대문_준공서류(LGT 031A1A2)" xfId="5900"/>
    <cellStyle name="_99광통신네트워크 중구 연안지역 보강공사_봅시다장비내역서_중학동_동대문_준공서류(번동PC클럽)" xfId="5901"/>
    <cellStyle name="_99광통신네트워크 중구 연안지역 보강공사_봅시다장비내역서_중학동_서소문" xfId="5902"/>
    <cellStyle name="_99광통신네트워크 중구 연안지역 보강공사_봅시다장비내역서_중학동_서소문_준공서류(LGT 031A1A2)" xfId="5903"/>
    <cellStyle name="_99광통신네트워크 중구 연안지역 보강공사_봅시다장비내역서_중학동_서소문_준공서류(번동PC클럽)" xfId="5904"/>
    <cellStyle name="_99광통신네트워크 중구 연안지역 보강공사_봅시다장비내역서_중학동_준공서류(LGT 031A1A2)" xfId="5905"/>
    <cellStyle name="_99광통신네트워크 중구 연안지역 보강공사_봅시다장비내역서_중학동_준공서류(번동PC클럽)" xfId="5906"/>
    <cellStyle name="_99광통신네트워크 중구 연안지역 보강공사_서소문" xfId="5907"/>
    <cellStyle name="_99광통신네트워크 중구 연안지역 보강공사_서소문_준공서류(LGT 031A1A2)" xfId="5908"/>
    <cellStyle name="_99광통신네트워크 중구 연안지역 보강공사_서소문_준공서류(번동PC클럽)" xfId="5909"/>
    <cellStyle name="_99광통신네트워크 중구 연안지역 보강공사_신호현자재내역 의정부" xfId="5910"/>
    <cellStyle name="_99광통신네트워크 중구 연안지역 보강공사_신호현자재내역 의정부_남대문" xfId="5911"/>
    <cellStyle name="_99광통신네트워크 중구 연안지역 보강공사_신호현자재내역 의정부_남대문_동대문" xfId="5912"/>
    <cellStyle name="_99광통신네트워크 중구 연안지역 보강공사_신호현자재내역 의정부_남대문_동대문_서소문" xfId="5913"/>
    <cellStyle name="_99광통신네트워크 중구 연안지역 보강공사_신호현자재내역 의정부_남대문_동대문_서소문_준공서류(LGT 031A1A2)" xfId="5914"/>
    <cellStyle name="_99광통신네트워크 중구 연안지역 보강공사_신호현자재내역 의정부_남대문_동대문_서소문_준공서류(번동PC클럽)" xfId="5915"/>
    <cellStyle name="_99광통신네트워크 중구 연안지역 보강공사_신호현자재내역 의정부_남대문_동대문_준공서류(LGT 031A1A2)" xfId="5916"/>
    <cellStyle name="_99광통신네트워크 중구 연안지역 보강공사_신호현자재내역 의정부_남대문_동대문_준공서류(번동PC클럽)" xfId="5917"/>
    <cellStyle name="_99광통신네트워크 중구 연안지역 보강공사_신호현자재내역 의정부_남대문_서소문" xfId="5918"/>
    <cellStyle name="_99광통신네트워크 중구 연안지역 보강공사_신호현자재내역 의정부_남대문_서소문_준공서류(LGT 031A1A2)" xfId="5919"/>
    <cellStyle name="_99광통신네트워크 중구 연안지역 보강공사_신호현자재내역 의정부_남대문_서소문_준공서류(번동PC클럽)" xfId="5920"/>
    <cellStyle name="_99광통신네트워크 중구 연안지역 보강공사_신호현자재내역 의정부_남대문_준공서류(LGT 031A1A2)" xfId="5921"/>
    <cellStyle name="_99광통신네트워크 중구 연안지역 보강공사_신호현자재내역 의정부_남대문_준공서류(번동PC클럽)" xfId="5922"/>
    <cellStyle name="_99광통신네트워크 중구 연안지역 보강공사_신호현자재내역 의정부_서소문" xfId="5923"/>
    <cellStyle name="_99광통신네트워크 중구 연안지역 보강공사_신호현자재내역 의정부_서소문_준공서류(LGT 031A1A2)" xfId="5924"/>
    <cellStyle name="_99광통신네트워크 중구 연안지역 보강공사_신호현자재내역 의정부_서소문_준공서류(번동PC클럽)" xfId="5925"/>
    <cellStyle name="_99광통신네트워크 중구 연안지역 보강공사_신호현자재내역 의정부_의정부" xfId="5926"/>
    <cellStyle name="_99광통신네트워크 중구 연안지역 보강공사_신호현자재내역 의정부_의정부_남대문" xfId="5927"/>
    <cellStyle name="_99광통신네트워크 중구 연안지역 보강공사_신호현자재내역 의정부_의정부_남대문_동대문" xfId="5928"/>
    <cellStyle name="_99광통신네트워크 중구 연안지역 보강공사_신호현자재내역 의정부_의정부_남대문_동대문_서소문" xfId="5929"/>
    <cellStyle name="_99광통신네트워크 중구 연안지역 보강공사_신호현자재내역 의정부_의정부_남대문_동대문_서소문_준공서류(LGT 031A1A2)" xfId="5930"/>
    <cellStyle name="_99광통신네트워크 중구 연안지역 보강공사_신호현자재내역 의정부_의정부_남대문_동대문_서소문_준공서류(번동PC클럽)" xfId="5931"/>
    <cellStyle name="_99광통신네트워크 중구 연안지역 보강공사_신호현자재내역 의정부_의정부_남대문_동대문_준공서류(LGT 031A1A2)" xfId="5932"/>
    <cellStyle name="_99광통신네트워크 중구 연안지역 보강공사_신호현자재내역 의정부_의정부_남대문_동대문_준공서류(번동PC클럽)" xfId="5933"/>
    <cellStyle name="_99광통신네트워크 중구 연안지역 보강공사_신호현자재내역 의정부_의정부_남대문_서소문" xfId="5934"/>
    <cellStyle name="_99광통신네트워크 중구 연안지역 보강공사_신호현자재내역 의정부_의정부_남대문_서소문_준공서류(LGT 031A1A2)" xfId="5935"/>
    <cellStyle name="_99광통신네트워크 중구 연안지역 보강공사_신호현자재내역 의정부_의정부_남대문_서소문_준공서류(번동PC클럽)" xfId="5936"/>
    <cellStyle name="_99광통신네트워크 중구 연안지역 보강공사_신호현자재내역 의정부_의정부_남대문_준공서류(LGT 031A1A2)" xfId="5937"/>
    <cellStyle name="_99광통신네트워크 중구 연안지역 보강공사_신호현자재내역 의정부_의정부_남대문_준공서류(번동PC클럽)" xfId="5938"/>
    <cellStyle name="_99광통신네트워크 중구 연안지역 보강공사_신호현자재내역 의정부_의정부_서소문" xfId="5939"/>
    <cellStyle name="_99광통신네트워크 중구 연안지역 보강공사_신호현자재내역 의정부_의정부_서소문_준공서류(LGT 031A1A2)" xfId="5940"/>
    <cellStyle name="_99광통신네트워크 중구 연안지역 보강공사_신호현자재내역 의정부_의정부_서소문_준공서류(번동PC클럽)" xfId="5941"/>
    <cellStyle name="_99광통신네트워크 중구 연안지역 보강공사_신호현자재내역 의정부_의정부_준공서류(LGT 031A1A2)" xfId="5942"/>
    <cellStyle name="_99광통신네트워크 중구 연안지역 보강공사_신호현자재내역 의정부_의정부_준공서류(번동PC클럽)" xfId="5943"/>
    <cellStyle name="_99광통신네트워크 중구 연안지역 보강공사_신호현자재내역 의정부_의정부_중학동" xfId="5944"/>
    <cellStyle name="_99광통신네트워크 중구 연안지역 보강공사_신호현자재내역 의정부_의정부_중학동_동대문" xfId="5945"/>
    <cellStyle name="_99광통신네트워크 중구 연안지역 보강공사_신호현자재내역 의정부_의정부_중학동_동대문_서소문" xfId="5946"/>
    <cellStyle name="_99광통신네트워크 중구 연안지역 보강공사_신호현자재내역 의정부_의정부_중학동_동대문_서소문_준공서류(LGT 031A1A2)" xfId="5947"/>
    <cellStyle name="_99광통신네트워크 중구 연안지역 보강공사_신호현자재내역 의정부_의정부_중학동_동대문_서소문_준공서류(번동PC클럽)" xfId="5948"/>
    <cellStyle name="_99광통신네트워크 중구 연안지역 보강공사_신호현자재내역 의정부_의정부_중학동_동대문_준공서류(LGT 031A1A2)" xfId="5949"/>
    <cellStyle name="_99광통신네트워크 중구 연안지역 보강공사_신호현자재내역 의정부_의정부_중학동_동대문_준공서류(번동PC클럽)" xfId="5950"/>
    <cellStyle name="_99광통신네트워크 중구 연안지역 보강공사_신호현자재내역 의정부_의정부_중학동_서소문" xfId="5951"/>
    <cellStyle name="_99광통신네트워크 중구 연안지역 보강공사_신호현자재내역 의정부_의정부_중학동_서소문_준공서류(LGT 031A1A2)" xfId="5952"/>
    <cellStyle name="_99광통신네트워크 중구 연안지역 보강공사_신호현자재내역 의정부_의정부_중학동_서소문_준공서류(번동PC클럽)" xfId="5953"/>
    <cellStyle name="_99광통신네트워크 중구 연안지역 보강공사_신호현자재내역 의정부_의정부_중학동_준공서류(LGT 031A1A2)" xfId="5954"/>
    <cellStyle name="_99광통신네트워크 중구 연안지역 보강공사_신호현자재내역 의정부_의정부_중학동_준공서류(번동PC클럽)" xfId="5955"/>
    <cellStyle name="_99광통신네트워크 중구 연안지역 보강공사_신호현자재내역 의정부_준공서류(LGT 031A1A2)" xfId="5956"/>
    <cellStyle name="_99광통신네트워크 중구 연안지역 보강공사_신호현자재내역 의정부_준공서류(번동PC클럽)" xfId="5957"/>
    <cellStyle name="_99광통신네트워크 중구 연안지역 보강공사_신호현자재내역 의정부_중학동" xfId="5958"/>
    <cellStyle name="_99광통신네트워크 중구 연안지역 보강공사_신호현자재내역 의정부_중학동_동대문" xfId="5959"/>
    <cellStyle name="_99광통신네트워크 중구 연안지역 보강공사_신호현자재내역 의정부_중학동_동대문_서소문" xfId="5960"/>
    <cellStyle name="_99광통신네트워크 중구 연안지역 보강공사_신호현자재내역 의정부_중학동_동대문_서소문_준공서류(LGT 031A1A2)" xfId="5961"/>
    <cellStyle name="_99광통신네트워크 중구 연안지역 보강공사_신호현자재내역 의정부_중학동_동대문_서소문_준공서류(번동PC클럽)" xfId="5962"/>
    <cellStyle name="_99광통신네트워크 중구 연안지역 보강공사_신호현자재내역 의정부_중학동_동대문_준공서류(LGT 031A1A2)" xfId="5963"/>
    <cellStyle name="_99광통신네트워크 중구 연안지역 보강공사_신호현자재내역 의정부_중학동_동대문_준공서류(번동PC클럽)" xfId="5964"/>
    <cellStyle name="_99광통신네트워크 중구 연안지역 보강공사_신호현자재내역 의정부_중학동_서소문" xfId="5965"/>
    <cellStyle name="_99광통신네트워크 중구 연안지역 보강공사_신호현자재내역 의정부_중학동_서소문_준공서류(LGT 031A1A2)" xfId="5966"/>
    <cellStyle name="_99광통신네트워크 중구 연안지역 보강공사_신호현자재내역 의정부_중학동_서소문_준공서류(번동PC클럽)" xfId="5967"/>
    <cellStyle name="_99광통신네트워크 중구 연안지역 보강공사_신호현자재내역 의정부_중학동_준공서류(LGT 031A1A2)" xfId="5968"/>
    <cellStyle name="_99광통신네트워크 중구 연안지역 보강공사_신호현자재내역 의정부_중학동_준공서류(번동PC클럽)" xfId="5969"/>
    <cellStyle name="_99광통신네트워크 중구 연안지역 보강공사_의정부장비내역서" xfId="5970"/>
    <cellStyle name="_99광통신네트워크 중구 연안지역 보강공사_의정부장비내역서_남대문" xfId="5971"/>
    <cellStyle name="_99광통신네트워크 중구 연안지역 보강공사_의정부장비내역서_남대문_동대문" xfId="5972"/>
    <cellStyle name="_99광통신네트워크 중구 연안지역 보강공사_의정부장비내역서_남대문_동대문_서소문" xfId="5973"/>
    <cellStyle name="_99광통신네트워크 중구 연안지역 보강공사_의정부장비내역서_남대문_동대문_서소문_준공서류(LGT 031A1A2)" xfId="5974"/>
    <cellStyle name="_99광통신네트워크 중구 연안지역 보강공사_의정부장비내역서_남대문_동대문_서소문_준공서류(번동PC클럽)" xfId="5975"/>
    <cellStyle name="_99광통신네트워크 중구 연안지역 보강공사_의정부장비내역서_남대문_동대문_준공서류(LGT 031A1A2)" xfId="5976"/>
    <cellStyle name="_99광통신네트워크 중구 연안지역 보강공사_의정부장비내역서_남대문_동대문_준공서류(번동PC클럽)" xfId="5977"/>
    <cellStyle name="_99광통신네트워크 중구 연안지역 보강공사_의정부장비내역서_남대문_서소문" xfId="5978"/>
    <cellStyle name="_99광통신네트워크 중구 연안지역 보강공사_의정부장비내역서_남대문_서소문_준공서류(LGT 031A1A2)" xfId="5979"/>
    <cellStyle name="_99광통신네트워크 중구 연안지역 보강공사_의정부장비내역서_남대문_서소문_준공서류(번동PC클럽)" xfId="5980"/>
    <cellStyle name="_99광통신네트워크 중구 연안지역 보강공사_의정부장비내역서_남대문_준공서류(LGT 031A1A2)" xfId="5981"/>
    <cellStyle name="_99광통신네트워크 중구 연안지역 보강공사_의정부장비내역서_남대문_준공서류(번동PC클럽)" xfId="5982"/>
    <cellStyle name="_99광통신네트워크 중구 연안지역 보강공사_의정부장비내역서_서소문" xfId="5983"/>
    <cellStyle name="_99광통신네트워크 중구 연안지역 보강공사_의정부장비내역서_서소문_준공서류(LGT 031A1A2)" xfId="5984"/>
    <cellStyle name="_99광통신네트워크 중구 연안지역 보강공사_의정부장비내역서_서소문_준공서류(번동PC클럽)" xfId="5985"/>
    <cellStyle name="_99광통신네트워크 중구 연안지역 보강공사_의정부장비내역서_의정부" xfId="5986"/>
    <cellStyle name="_99광통신네트워크 중구 연안지역 보강공사_의정부장비내역서_의정부_남대문" xfId="5987"/>
    <cellStyle name="_99광통신네트워크 중구 연안지역 보강공사_의정부장비내역서_의정부_남대문_동대문" xfId="5988"/>
    <cellStyle name="_99광통신네트워크 중구 연안지역 보강공사_의정부장비내역서_의정부_남대문_동대문_서소문" xfId="5989"/>
    <cellStyle name="_99광통신네트워크 중구 연안지역 보강공사_의정부장비내역서_의정부_남대문_동대문_서소문_준공서류(LGT 031A1A2)" xfId="5990"/>
    <cellStyle name="_99광통신네트워크 중구 연안지역 보강공사_의정부장비내역서_의정부_남대문_동대문_서소문_준공서류(번동PC클럽)" xfId="5991"/>
    <cellStyle name="_99광통신네트워크 중구 연안지역 보강공사_의정부장비내역서_의정부_남대문_동대문_준공서류(LGT 031A1A2)" xfId="5992"/>
    <cellStyle name="_99광통신네트워크 중구 연안지역 보강공사_의정부장비내역서_의정부_남대문_동대문_준공서류(번동PC클럽)" xfId="5993"/>
    <cellStyle name="_99광통신네트워크 중구 연안지역 보강공사_의정부장비내역서_의정부_남대문_서소문" xfId="5994"/>
    <cellStyle name="_99광통신네트워크 중구 연안지역 보강공사_의정부장비내역서_의정부_남대문_서소문_준공서류(LGT 031A1A2)" xfId="5995"/>
    <cellStyle name="_99광통신네트워크 중구 연안지역 보강공사_의정부장비내역서_의정부_남대문_서소문_준공서류(번동PC클럽)" xfId="5996"/>
    <cellStyle name="_99광통신네트워크 중구 연안지역 보강공사_의정부장비내역서_의정부_남대문_준공서류(LGT 031A1A2)" xfId="5997"/>
    <cellStyle name="_99광통신네트워크 중구 연안지역 보강공사_의정부장비내역서_의정부_남대문_준공서류(번동PC클럽)" xfId="5998"/>
    <cellStyle name="_99광통신네트워크 중구 연안지역 보강공사_의정부장비내역서_의정부_서소문" xfId="5999"/>
    <cellStyle name="_99광통신네트워크 중구 연안지역 보강공사_의정부장비내역서_의정부_서소문_준공서류(LGT 031A1A2)" xfId="6000"/>
    <cellStyle name="_99광통신네트워크 중구 연안지역 보강공사_의정부장비내역서_의정부_서소문_준공서류(번동PC클럽)" xfId="6001"/>
    <cellStyle name="_99광통신네트워크 중구 연안지역 보강공사_의정부장비내역서_의정부_준공서류(LGT 031A1A2)" xfId="6002"/>
    <cellStyle name="_99광통신네트워크 중구 연안지역 보강공사_의정부장비내역서_의정부_준공서류(번동PC클럽)" xfId="6003"/>
    <cellStyle name="_99광통신네트워크 중구 연안지역 보강공사_의정부장비내역서_의정부_중학동" xfId="6004"/>
    <cellStyle name="_99광통신네트워크 중구 연안지역 보강공사_의정부장비내역서_의정부_중학동_동대문" xfId="6005"/>
    <cellStyle name="_99광통신네트워크 중구 연안지역 보강공사_의정부장비내역서_의정부_중학동_동대문_서소문" xfId="6006"/>
    <cellStyle name="_99광통신네트워크 중구 연안지역 보강공사_의정부장비내역서_의정부_중학동_동대문_서소문_준공서류(LGT 031A1A2)" xfId="6007"/>
    <cellStyle name="_99광통신네트워크 중구 연안지역 보강공사_의정부장비내역서_의정부_중학동_동대문_서소문_준공서류(번동PC클럽)" xfId="6008"/>
    <cellStyle name="_99광통신네트워크 중구 연안지역 보강공사_의정부장비내역서_의정부_중학동_동대문_준공서류(LGT 031A1A2)" xfId="6009"/>
    <cellStyle name="_99광통신네트워크 중구 연안지역 보강공사_의정부장비내역서_의정부_중학동_동대문_준공서류(번동PC클럽)" xfId="6010"/>
    <cellStyle name="_99광통신네트워크 중구 연안지역 보강공사_의정부장비내역서_의정부_중학동_서소문" xfId="6011"/>
    <cellStyle name="_99광통신네트워크 중구 연안지역 보강공사_의정부장비내역서_의정부_중학동_서소문_준공서류(LGT 031A1A2)" xfId="6012"/>
    <cellStyle name="_99광통신네트워크 중구 연안지역 보강공사_의정부장비내역서_의정부_중학동_서소문_준공서류(번동PC클럽)" xfId="6013"/>
    <cellStyle name="_99광통신네트워크 중구 연안지역 보강공사_의정부장비내역서_의정부_중학동_준공서류(LGT 031A1A2)" xfId="6014"/>
    <cellStyle name="_99광통신네트워크 중구 연안지역 보강공사_의정부장비내역서_의정부_중학동_준공서류(번동PC클럽)" xfId="6015"/>
    <cellStyle name="_99광통신네트워크 중구 연안지역 보강공사_의정부장비내역서_준공서류(LGT 031A1A2)" xfId="6016"/>
    <cellStyle name="_99광통신네트워크 중구 연안지역 보강공사_의정부장비내역서_준공서류(번동PC클럽)" xfId="6017"/>
    <cellStyle name="_99광통신네트워크 중구 연안지역 보강공사_의정부장비내역서_중학동" xfId="6018"/>
    <cellStyle name="_99광통신네트워크 중구 연안지역 보강공사_의정부장비내역서_중학동_동대문" xfId="6019"/>
    <cellStyle name="_99광통신네트워크 중구 연안지역 보강공사_의정부장비내역서_중학동_동대문_서소문" xfId="6020"/>
    <cellStyle name="_99광통신네트워크 중구 연안지역 보강공사_의정부장비내역서_중학동_동대문_서소문_준공서류(LGT 031A1A2)" xfId="6021"/>
    <cellStyle name="_99광통신네트워크 중구 연안지역 보강공사_의정부장비내역서_중학동_동대문_서소문_준공서류(번동PC클럽)" xfId="6022"/>
    <cellStyle name="_99광통신네트워크 중구 연안지역 보강공사_의정부장비내역서_중학동_동대문_준공서류(LGT 031A1A2)" xfId="6023"/>
    <cellStyle name="_99광통신네트워크 중구 연안지역 보강공사_의정부장비내역서_중학동_동대문_준공서류(번동PC클럽)" xfId="6024"/>
    <cellStyle name="_99광통신네트워크 중구 연안지역 보강공사_의정부장비내역서_중학동_서소문" xfId="6025"/>
    <cellStyle name="_99광통신네트워크 중구 연안지역 보강공사_의정부장비내역서_중학동_서소문_준공서류(LGT 031A1A2)" xfId="6026"/>
    <cellStyle name="_99광통신네트워크 중구 연안지역 보강공사_의정부장비내역서_중학동_서소문_준공서류(번동PC클럽)" xfId="6027"/>
    <cellStyle name="_99광통신네트워크 중구 연안지역 보강공사_의정부장비내역서_중학동_준공서류(LGT 031A1A2)" xfId="6028"/>
    <cellStyle name="_99광통신네트워크 중구 연안지역 보강공사_의정부장비내역서_중학동_준공서류(번동PC클럽)" xfId="6029"/>
    <cellStyle name="_99광통신네트워크 중구 연안지역 보강공사_준공서류(LGT 031A1A2)" xfId="6030"/>
    <cellStyle name="_99광통신네트워크 중구 연안지역 보강공사_준공서류(번동PC클럽)" xfId="6031"/>
    <cellStyle name="_99광통신네트워크 중구 연안지역 보강공사_중학동" xfId="6032"/>
    <cellStyle name="_99광통신네트워크 중구 연안지역 보강공사_중학동_동대문" xfId="6033"/>
    <cellStyle name="_99광통신네트워크 중구 연안지역 보강공사_중학동_동대문_서소문" xfId="6034"/>
    <cellStyle name="_99광통신네트워크 중구 연안지역 보강공사_중학동_동대문_서소문_준공서류(LGT 031A1A2)" xfId="6035"/>
    <cellStyle name="_99광통신네트워크 중구 연안지역 보강공사_중학동_동대문_서소문_준공서류(번동PC클럽)" xfId="6036"/>
    <cellStyle name="_99광통신네트워크 중구 연안지역 보강공사_중학동_동대문_준공서류(LGT 031A1A2)" xfId="6037"/>
    <cellStyle name="_99광통신네트워크 중구 연안지역 보강공사_중학동_동대문_준공서류(번동PC클럽)" xfId="6038"/>
    <cellStyle name="_99광통신네트워크 중구 연안지역 보강공사_중학동_서소문" xfId="6039"/>
    <cellStyle name="_99광통신네트워크 중구 연안지역 보강공사_중학동_서소문_준공서류(LGT 031A1A2)" xfId="6040"/>
    <cellStyle name="_99광통신네트워크 중구 연안지역 보강공사_중학동_서소문_준공서류(번동PC클럽)" xfId="6041"/>
    <cellStyle name="_99광통신네트워크 중구 연안지역 보강공사_중학동_준공서류(LGT 031A1A2)" xfId="6042"/>
    <cellStyle name="_99광통신네트워크 중구 연안지역 보강공사_중학동_준공서류(번동PC클럽)" xfId="6043"/>
    <cellStyle name="_99광통신네트워크남구용현외1개소" xfId="6044"/>
    <cellStyle name="_99광통신네트워크남구용현외1개소_1" xfId="6045"/>
    <cellStyle name="_99광통신네트워크남구용현외1개소_1_남대문" xfId="6046"/>
    <cellStyle name="_99광통신네트워크남구용현외1개소_1_남대문_동대문" xfId="6047"/>
    <cellStyle name="_99광통신네트워크남구용현외1개소_1_남대문_동대문_서소문" xfId="6048"/>
    <cellStyle name="_99광통신네트워크남구용현외1개소_1_남대문_동대문_서소문_준공서류(LGT 031A1A2)" xfId="6049"/>
    <cellStyle name="_99광통신네트워크남구용현외1개소_1_남대문_동대문_서소문_준공서류(번동PC클럽)" xfId="6050"/>
    <cellStyle name="_99광통신네트워크남구용현외1개소_1_남대문_동대문_준공서류(LGT 031A1A2)" xfId="6051"/>
    <cellStyle name="_99광통신네트워크남구용현외1개소_1_남대문_동대문_준공서류(번동PC클럽)" xfId="6052"/>
    <cellStyle name="_99광통신네트워크남구용현외1개소_1_남대문_서소문" xfId="6053"/>
    <cellStyle name="_99광통신네트워크남구용현외1개소_1_남대문_서소문_준공서류(LGT 031A1A2)" xfId="6054"/>
    <cellStyle name="_99광통신네트워크남구용현외1개소_1_남대문_서소문_준공서류(번동PC클럽)" xfId="6055"/>
    <cellStyle name="_99광통신네트워크남구용현외1개소_1_남대문_준공서류(LGT 031A1A2)" xfId="6056"/>
    <cellStyle name="_99광통신네트워크남구용현외1개소_1_남대문_준공서류(번동PC클럽)" xfId="6057"/>
    <cellStyle name="_99광통신네트워크남구용현외1개소_1_봅시다장비내역서" xfId="6058"/>
    <cellStyle name="_99광통신네트워크남구용현외1개소_1_봅시다장비내역서_남대문" xfId="6059"/>
    <cellStyle name="_99광통신네트워크남구용현외1개소_1_봅시다장비내역서_남대문_동대문" xfId="6060"/>
    <cellStyle name="_99광통신네트워크남구용현외1개소_1_봅시다장비내역서_남대문_동대문_서소문" xfId="6061"/>
    <cellStyle name="_99광통신네트워크남구용현외1개소_1_봅시다장비내역서_남대문_동대문_서소문_준공서류(LGT 031A1A2)" xfId="6062"/>
    <cellStyle name="_99광통신네트워크남구용현외1개소_1_봅시다장비내역서_남대문_동대문_서소문_준공서류(번동PC클럽)" xfId="6063"/>
    <cellStyle name="_99광통신네트워크남구용현외1개소_1_봅시다장비내역서_남대문_동대문_준공서류(LGT 031A1A2)" xfId="6064"/>
    <cellStyle name="_99광통신네트워크남구용현외1개소_1_봅시다장비내역서_남대문_동대문_준공서류(번동PC클럽)" xfId="6065"/>
    <cellStyle name="_99광통신네트워크남구용현외1개소_1_봅시다장비내역서_남대문_서소문" xfId="6066"/>
    <cellStyle name="_99광통신네트워크남구용현외1개소_1_봅시다장비내역서_남대문_서소문_준공서류(LGT 031A1A2)" xfId="6067"/>
    <cellStyle name="_99광통신네트워크남구용현외1개소_1_봅시다장비내역서_남대문_서소문_준공서류(번동PC클럽)" xfId="6068"/>
    <cellStyle name="_99광통신네트워크남구용현외1개소_1_봅시다장비내역서_남대문_준공서류(LGT 031A1A2)" xfId="6069"/>
    <cellStyle name="_99광통신네트워크남구용현외1개소_1_봅시다장비내역서_남대문_준공서류(번동PC클럽)" xfId="6070"/>
    <cellStyle name="_99광통신네트워크남구용현외1개소_1_봅시다장비내역서_서소문" xfId="6071"/>
    <cellStyle name="_99광통신네트워크남구용현외1개소_1_봅시다장비내역서_서소문_준공서류(LGT 031A1A2)" xfId="6072"/>
    <cellStyle name="_99광통신네트워크남구용현외1개소_1_봅시다장비내역서_서소문_준공서류(번동PC클럽)" xfId="6073"/>
    <cellStyle name="_99광통신네트워크남구용현외1개소_1_봅시다장비내역서_의정부" xfId="6074"/>
    <cellStyle name="_99광통신네트워크남구용현외1개소_1_봅시다장비내역서_의정부_남대문" xfId="6075"/>
    <cellStyle name="_99광통신네트워크남구용현외1개소_1_봅시다장비내역서_의정부_남대문_동대문" xfId="6076"/>
    <cellStyle name="_99광통신네트워크남구용현외1개소_1_봅시다장비내역서_의정부_남대문_동대문_서소문" xfId="6077"/>
    <cellStyle name="_99광통신네트워크남구용현외1개소_1_봅시다장비내역서_의정부_남대문_동대문_서소문_준공서류(LGT 031A1A2)" xfId="6078"/>
    <cellStyle name="_99광통신네트워크남구용현외1개소_1_봅시다장비내역서_의정부_남대문_동대문_서소문_준공서류(번동PC클럽)" xfId="6079"/>
    <cellStyle name="_99광통신네트워크남구용현외1개소_1_봅시다장비내역서_의정부_남대문_동대문_준공서류(LGT 031A1A2)" xfId="6080"/>
    <cellStyle name="_99광통신네트워크남구용현외1개소_1_봅시다장비내역서_의정부_남대문_동대문_준공서류(번동PC클럽)" xfId="6081"/>
    <cellStyle name="_99광통신네트워크남구용현외1개소_1_봅시다장비내역서_의정부_남대문_서소문" xfId="6082"/>
    <cellStyle name="_99광통신네트워크남구용현외1개소_1_봅시다장비내역서_의정부_남대문_서소문_준공서류(LGT 031A1A2)" xfId="6083"/>
    <cellStyle name="_99광통신네트워크남구용현외1개소_1_봅시다장비내역서_의정부_남대문_서소문_준공서류(번동PC클럽)" xfId="6084"/>
    <cellStyle name="_99광통신네트워크남구용현외1개소_1_봅시다장비내역서_의정부_남대문_준공서류(LGT 031A1A2)" xfId="6085"/>
    <cellStyle name="_99광통신네트워크남구용현외1개소_1_봅시다장비내역서_의정부_남대문_준공서류(번동PC클럽)" xfId="6086"/>
    <cellStyle name="_99광통신네트워크남구용현외1개소_1_봅시다장비내역서_의정부_서소문" xfId="6087"/>
    <cellStyle name="_99광통신네트워크남구용현외1개소_1_봅시다장비내역서_의정부_서소문_준공서류(LGT 031A1A2)" xfId="6088"/>
    <cellStyle name="_99광통신네트워크남구용현외1개소_1_봅시다장비내역서_의정부_서소문_준공서류(번동PC클럽)" xfId="6089"/>
    <cellStyle name="_99광통신네트워크남구용현외1개소_1_봅시다장비내역서_의정부_준공서류(LGT 031A1A2)" xfId="6090"/>
    <cellStyle name="_99광통신네트워크남구용현외1개소_1_봅시다장비내역서_의정부_준공서류(번동PC클럽)" xfId="6091"/>
    <cellStyle name="_99광통신네트워크남구용현외1개소_1_봅시다장비내역서_의정부_중학동" xfId="6092"/>
    <cellStyle name="_99광통신네트워크남구용현외1개소_1_봅시다장비내역서_의정부_중학동_동대문" xfId="6093"/>
    <cellStyle name="_99광통신네트워크남구용현외1개소_1_봅시다장비내역서_의정부_중학동_동대문_서소문" xfId="6094"/>
    <cellStyle name="_99광통신네트워크남구용현외1개소_1_봅시다장비내역서_의정부_중학동_동대문_서소문_준공서류(LGT 031A1A2)" xfId="6095"/>
    <cellStyle name="_99광통신네트워크남구용현외1개소_1_봅시다장비내역서_의정부_중학동_동대문_서소문_준공서류(번동PC클럽)" xfId="6096"/>
    <cellStyle name="_99광통신네트워크남구용현외1개소_1_봅시다장비내역서_의정부_중학동_동대문_준공서류(LGT 031A1A2)" xfId="6097"/>
    <cellStyle name="_99광통신네트워크남구용현외1개소_1_봅시다장비내역서_의정부_중학동_동대문_준공서류(번동PC클럽)" xfId="6098"/>
    <cellStyle name="_99광통신네트워크남구용현외1개소_1_봅시다장비내역서_의정부_중학동_서소문" xfId="6099"/>
    <cellStyle name="_99광통신네트워크남구용현외1개소_1_봅시다장비내역서_의정부_중학동_서소문_준공서류(LGT 031A1A2)" xfId="6100"/>
    <cellStyle name="_99광통신네트워크남구용현외1개소_1_봅시다장비내역서_의정부_중학동_서소문_준공서류(번동PC클럽)" xfId="6101"/>
    <cellStyle name="_99광통신네트워크남구용현외1개소_1_봅시다장비내역서_의정부_중학동_준공서류(LGT 031A1A2)" xfId="6102"/>
    <cellStyle name="_99광통신네트워크남구용현외1개소_1_봅시다장비내역서_의정부_중학동_준공서류(번동PC클럽)" xfId="6103"/>
    <cellStyle name="_99광통신네트워크남구용현외1개소_1_봅시다장비내역서_준공서류(LGT 031A1A2)" xfId="6104"/>
    <cellStyle name="_99광통신네트워크남구용현외1개소_1_봅시다장비내역서_준공서류(번동PC클럽)" xfId="6105"/>
    <cellStyle name="_99광통신네트워크남구용현외1개소_1_봅시다장비내역서_중학동" xfId="6106"/>
    <cellStyle name="_99광통신네트워크남구용현외1개소_1_봅시다장비내역서_중학동_동대문" xfId="6107"/>
    <cellStyle name="_99광통신네트워크남구용현외1개소_1_봅시다장비내역서_중학동_동대문_서소문" xfId="6108"/>
    <cellStyle name="_99광통신네트워크남구용현외1개소_1_봅시다장비내역서_중학동_동대문_서소문_준공서류(LGT 031A1A2)" xfId="6109"/>
    <cellStyle name="_99광통신네트워크남구용현외1개소_1_봅시다장비내역서_중학동_동대문_서소문_준공서류(번동PC클럽)" xfId="6110"/>
    <cellStyle name="_99광통신네트워크남구용현외1개소_1_봅시다장비내역서_중학동_동대문_준공서류(LGT 031A1A2)" xfId="6111"/>
    <cellStyle name="_99광통신네트워크남구용현외1개소_1_봅시다장비내역서_중학동_동대문_준공서류(번동PC클럽)" xfId="6112"/>
    <cellStyle name="_99광통신네트워크남구용현외1개소_1_봅시다장비내역서_중학동_서소문" xfId="6113"/>
    <cellStyle name="_99광통신네트워크남구용현외1개소_1_봅시다장비내역서_중학동_서소문_준공서류(LGT 031A1A2)" xfId="6114"/>
    <cellStyle name="_99광통신네트워크남구용현외1개소_1_봅시다장비내역서_중학동_서소문_준공서류(번동PC클럽)" xfId="6115"/>
    <cellStyle name="_99광통신네트워크남구용현외1개소_1_봅시다장비내역서_중학동_준공서류(LGT 031A1A2)" xfId="6116"/>
    <cellStyle name="_99광통신네트워크남구용현외1개소_1_봅시다장비내역서_중학동_준공서류(번동PC클럽)" xfId="6117"/>
    <cellStyle name="_99광통신네트워크남구용현외1개소_1_서소문" xfId="6118"/>
    <cellStyle name="_99광통신네트워크남구용현외1개소_1_서소문_준공서류(LGT 031A1A2)" xfId="6119"/>
    <cellStyle name="_99광통신네트워크남구용현외1개소_1_서소문_준공서류(번동PC클럽)" xfId="6120"/>
    <cellStyle name="_99광통신네트워크남구용현외1개소_1_신호현자재내역 의정부" xfId="6121"/>
    <cellStyle name="_99광통신네트워크남구용현외1개소_1_신호현자재내역 의정부_남대문" xfId="6122"/>
    <cellStyle name="_99광통신네트워크남구용현외1개소_1_신호현자재내역 의정부_남대문_동대문" xfId="6123"/>
    <cellStyle name="_99광통신네트워크남구용현외1개소_1_신호현자재내역 의정부_남대문_동대문_서소문" xfId="6124"/>
    <cellStyle name="_99광통신네트워크남구용현외1개소_1_신호현자재내역 의정부_남대문_동대문_서소문_준공서류(LGT 031A1A2)" xfId="6125"/>
    <cellStyle name="_99광통신네트워크남구용현외1개소_1_신호현자재내역 의정부_남대문_동대문_서소문_준공서류(번동PC클럽)" xfId="6126"/>
    <cellStyle name="_99광통신네트워크남구용현외1개소_1_신호현자재내역 의정부_남대문_동대문_준공서류(LGT 031A1A2)" xfId="6127"/>
    <cellStyle name="_99광통신네트워크남구용현외1개소_1_신호현자재내역 의정부_남대문_동대문_준공서류(번동PC클럽)" xfId="6128"/>
    <cellStyle name="_99광통신네트워크남구용현외1개소_1_신호현자재내역 의정부_남대문_서소문" xfId="6129"/>
    <cellStyle name="_99광통신네트워크남구용현외1개소_1_신호현자재내역 의정부_남대문_서소문_준공서류(LGT 031A1A2)" xfId="6130"/>
    <cellStyle name="_99광통신네트워크남구용현외1개소_1_신호현자재내역 의정부_남대문_서소문_준공서류(번동PC클럽)" xfId="6131"/>
    <cellStyle name="_99광통신네트워크남구용현외1개소_1_신호현자재내역 의정부_남대문_준공서류(LGT 031A1A2)" xfId="6132"/>
    <cellStyle name="_99광통신네트워크남구용현외1개소_1_신호현자재내역 의정부_남대문_준공서류(번동PC클럽)" xfId="6133"/>
    <cellStyle name="_99광통신네트워크남구용현외1개소_1_신호현자재내역 의정부_서소문" xfId="6134"/>
    <cellStyle name="_99광통신네트워크남구용현외1개소_1_신호현자재내역 의정부_서소문_준공서류(LGT 031A1A2)" xfId="6135"/>
    <cellStyle name="_99광통신네트워크남구용현외1개소_1_신호현자재내역 의정부_서소문_준공서류(번동PC클럽)" xfId="6136"/>
    <cellStyle name="_99광통신네트워크남구용현외1개소_1_신호현자재내역 의정부_의정부" xfId="6137"/>
    <cellStyle name="_99광통신네트워크남구용현외1개소_1_신호현자재내역 의정부_의정부_남대문" xfId="6138"/>
    <cellStyle name="_99광통신네트워크남구용현외1개소_1_신호현자재내역 의정부_의정부_남대문_동대문" xfId="6139"/>
    <cellStyle name="_99광통신네트워크남구용현외1개소_1_신호현자재내역 의정부_의정부_남대문_동대문_서소문" xfId="6140"/>
    <cellStyle name="_99광통신네트워크남구용현외1개소_1_신호현자재내역 의정부_의정부_남대문_동대문_서소문_준공서류(LGT 031A1A2)" xfId="6141"/>
    <cellStyle name="_99광통신네트워크남구용현외1개소_1_신호현자재내역 의정부_의정부_남대문_동대문_서소문_준공서류(번동PC클럽)" xfId="6142"/>
    <cellStyle name="_99광통신네트워크남구용현외1개소_1_신호현자재내역 의정부_의정부_남대문_동대문_준공서류(LGT 031A1A2)" xfId="6143"/>
    <cellStyle name="_99광통신네트워크남구용현외1개소_1_신호현자재내역 의정부_의정부_남대문_동대문_준공서류(번동PC클럽)" xfId="6144"/>
    <cellStyle name="_99광통신네트워크남구용현외1개소_1_신호현자재내역 의정부_의정부_남대문_서소문" xfId="6145"/>
    <cellStyle name="_99광통신네트워크남구용현외1개소_1_신호현자재내역 의정부_의정부_남대문_서소문_준공서류(LGT 031A1A2)" xfId="6146"/>
    <cellStyle name="_99광통신네트워크남구용현외1개소_1_신호현자재내역 의정부_의정부_남대문_서소문_준공서류(번동PC클럽)" xfId="6147"/>
    <cellStyle name="_99광통신네트워크남구용현외1개소_1_신호현자재내역 의정부_의정부_남대문_준공서류(LGT 031A1A2)" xfId="6148"/>
    <cellStyle name="_99광통신네트워크남구용현외1개소_1_신호현자재내역 의정부_의정부_남대문_준공서류(번동PC클럽)" xfId="6149"/>
    <cellStyle name="_99광통신네트워크남구용현외1개소_1_신호현자재내역 의정부_의정부_서소문" xfId="6150"/>
    <cellStyle name="_99광통신네트워크남구용현외1개소_1_신호현자재내역 의정부_의정부_서소문_준공서류(LGT 031A1A2)" xfId="6151"/>
    <cellStyle name="_99광통신네트워크남구용현외1개소_1_신호현자재내역 의정부_의정부_서소문_준공서류(번동PC클럽)" xfId="6152"/>
    <cellStyle name="_99광통신네트워크남구용현외1개소_1_신호현자재내역 의정부_의정부_준공서류(LGT 031A1A2)" xfId="6153"/>
    <cellStyle name="_99광통신네트워크남구용현외1개소_1_신호현자재내역 의정부_의정부_준공서류(번동PC클럽)" xfId="6154"/>
    <cellStyle name="_99광통신네트워크남구용현외1개소_1_신호현자재내역 의정부_의정부_중학동" xfId="6155"/>
    <cellStyle name="_99광통신네트워크남구용현외1개소_1_신호현자재내역 의정부_의정부_중학동_동대문" xfId="6156"/>
    <cellStyle name="_99광통신네트워크남구용현외1개소_1_신호현자재내역 의정부_의정부_중학동_동대문_서소문" xfId="6157"/>
    <cellStyle name="_99광통신네트워크남구용현외1개소_1_신호현자재내역 의정부_의정부_중학동_동대문_서소문_준공서류(LGT 031A1A2)" xfId="6158"/>
    <cellStyle name="_99광통신네트워크남구용현외1개소_1_신호현자재내역 의정부_의정부_중학동_동대문_서소문_준공서류(번동PC클럽)" xfId="6159"/>
    <cellStyle name="_99광통신네트워크남구용현외1개소_1_신호현자재내역 의정부_의정부_중학동_동대문_준공서류(LGT 031A1A2)" xfId="6160"/>
    <cellStyle name="_99광통신네트워크남구용현외1개소_1_신호현자재내역 의정부_의정부_중학동_동대문_준공서류(번동PC클럽)" xfId="6161"/>
    <cellStyle name="_99광통신네트워크남구용현외1개소_1_신호현자재내역 의정부_의정부_중학동_서소문" xfId="6162"/>
    <cellStyle name="_99광통신네트워크남구용현외1개소_1_신호현자재내역 의정부_의정부_중학동_서소문_준공서류(LGT 031A1A2)" xfId="6163"/>
    <cellStyle name="_99광통신네트워크남구용현외1개소_1_신호현자재내역 의정부_의정부_중학동_서소문_준공서류(번동PC클럽)" xfId="6164"/>
    <cellStyle name="_99광통신네트워크남구용현외1개소_1_신호현자재내역 의정부_의정부_중학동_준공서류(LGT 031A1A2)" xfId="6165"/>
    <cellStyle name="_99광통신네트워크남구용현외1개소_1_신호현자재내역 의정부_의정부_중학동_준공서류(번동PC클럽)" xfId="6166"/>
    <cellStyle name="_99광통신네트워크남구용현외1개소_1_신호현자재내역 의정부_준공서류(LGT 031A1A2)" xfId="6167"/>
    <cellStyle name="_99광통신네트워크남구용현외1개소_1_신호현자재내역 의정부_준공서류(번동PC클럽)" xfId="6168"/>
    <cellStyle name="_99광통신네트워크남구용현외1개소_1_신호현자재내역 의정부_중학동" xfId="6169"/>
    <cellStyle name="_99광통신네트워크남구용현외1개소_1_신호현자재내역 의정부_중학동_동대문" xfId="6170"/>
    <cellStyle name="_99광통신네트워크남구용현외1개소_1_신호현자재내역 의정부_중학동_동대문_서소문" xfId="6171"/>
    <cellStyle name="_99광통신네트워크남구용현외1개소_1_신호현자재내역 의정부_중학동_동대문_서소문_준공서류(LGT 031A1A2)" xfId="6172"/>
    <cellStyle name="_99광통신네트워크남구용현외1개소_1_신호현자재내역 의정부_중학동_동대문_서소문_준공서류(번동PC클럽)" xfId="6173"/>
    <cellStyle name="_99광통신네트워크남구용현외1개소_1_신호현자재내역 의정부_중학동_동대문_준공서류(LGT 031A1A2)" xfId="6174"/>
    <cellStyle name="_99광통신네트워크남구용현외1개소_1_신호현자재내역 의정부_중학동_동대문_준공서류(번동PC클럽)" xfId="6175"/>
    <cellStyle name="_99광통신네트워크남구용현외1개소_1_신호현자재내역 의정부_중학동_서소문" xfId="6176"/>
    <cellStyle name="_99광통신네트워크남구용현외1개소_1_신호현자재내역 의정부_중학동_서소문_준공서류(LGT 031A1A2)" xfId="6177"/>
    <cellStyle name="_99광통신네트워크남구용현외1개소_1_신호현자재내역 의정부_중학동_서소문_준공서류(번동PC클럽)" xfId="6178"/>
    <cellStyle name="_99광통신네트워크남구용현외1개소_1_신호현자재내역 의정부_중학동_준공서류(LGT 031A1A2)" xfId="6179"/>
    <cellStyle name="_99광통신네트워크남구용현외1개소_1_신호현자재내역 의정부_중학동_준공서류(번동PC클럽)" xfId="6180"/>
    <cellStyle name="_99광통신네트워크남구용현외1개소_1_용현한양외계약및준공관련" xfId="6181"/>
    <cellStyle name="_99광통신네트워크남구용현외1개소_1_의정부장비내역서" xfId="6182"/>
    <cellStyle name="_99광통신네트워크남구용현외1개소_1_의정부장비내역서_남대문" xfId="6183"/>
    <cellStyle name="_99광통신네트워크남구용현외1개소_1_의정부장비내역서_남대문_동대문" xfId="6184"/>
    <cellStyle name="_99광통신네트워크남구용현외1개소_1_의정부장비내역서_남대문_동대문_서소문" xfId="6185"/>
    <cellStyle name="_99광통신네트워크남구용현외1개소_1_의정부장비내역서_남대문_동대문_서소문_준공서류(LGT 031A1A2)" xfId="6186"/>
    <cellStyle name="_99광통신네트워크남구용현외1개소_1_의정부장비내역서_남대문_동대문_서소문_준공서류(번동PC클럽)" xfId="6187"/>
    <cellStyle name="_99광통신네트워크남구용현외1개소_1_의정부장비내역서_남대문_동대문_준공서류(LGT 031A1A2)" xfId="6188"/>
    <cellStyle name="_99광통신네트워크남구용현외1개소_1_의정부장비내역서_남대문_동대문_준공서류(번동PC클럽)" xfId="6189"/>
    <cellStyle name="_99광통신네트워크남구용현외1개소_1_의정부장비내역서_남대문_서소문" xfId="6190"/>
    <cellStyle name="_99광통신네트워크남구용현외1개소_1_의정부장비내역서_남대문_서소문_준공서류(LGT 031A1A2)" xfId="6191"/>
    <cellStyle name="_99광통신네트워크남구용현외1개소_1_의정부장비내역서_남대문_서소문_준공서류(번동PC클럽)" xfId="6192"/>
    <cellStyle name="_99광통신네트워크남구용현외1개소_1_의정부장비내역서_남대문_준공서류(LGT 031A1A2)" xfId="6193"/>
    <cellStyle name="_99광통신네트워크남구용현외1개소_1_의정부장비내역서_남대문_준공서류(번동PC클럽)" xfId="6194"/>
    <cellStyle name="_99광통신네트워크남구용현외1개소_1_의정부장비내역서_서소문" xfId="6195"/>
    <cellStyle name="_99광통신네트워크남구용현외1개소_1_의정부장비내역서_서소문_준공서류(LGT 031A1A2)" xfId="6196"/>
    <cellStyle name="_99광통신네트워크남구용현외1개소_1_의정부장비내역서_서소문_준공서류(번동PC클럽)" xfId="6197"/>
    <cellStyle name="_99광통신네트워크남구용현외1개소_1_의정부장비내역서_의정부" xfId="6198"/>
    <cellStyle name="_99광통신네트워크남구용현외1개소_1_의정부장비내역서_의정부_남대문" xfId="6199"/>
    <cellStyle name="_99광통신네트워크남구용현외1개소_1_의정부장비내역서_의정부_남대문_동대문" xfId="6200"/>
    <cellStyle name="_99광통신네트워크남구용현외1개소_1_의정부장비내역서_의정부_남대문_동대문_서소문" xfId="6201"/>
    <cellStyle name="_99광통신네트워크남구용현외1개소_1_의정부장비내역서_의정부_남대문_동대문_서소문_준공서류(LGT 031A1A2)" xfId="6202"/>
    <cellStyle name="_99광통신네트워크남구용현외1개소_1_의정부장비내역서_의정부_남대문_동대문_서소문_준공서류(번동PC클럽)" xfId="6203"/>
    <cellStyle name="_99광통신네트워크남구용현외1개소_1_의정부장비내역서_의정부_남대문_동대문_준공서류(LGT 031A1A2)" xfId="6204"/>
    <cellStyle name="_99광통신네트워크남구용현외1개소_1_의정부장비내역서_의정부_남대문_동대문_준공서류(번동PC클럽)" xfId="6205"/>
    <cellStyle name="_99광통신네트워크남구용현외1개소_1_의정부장비내역서_의정부_남대문_서소문" xfId="6206"/>
    <cellStyle name="_99광통신네트워크남구용현외1개소_1_의정부장비내역서_의정부_남대문_서소문_준공서류(LGT 031A1A2)" xfId="6207"/>
    <cellStyle name="_99광통신네트워크남구용현외1개소_1_의정부장비내역서_의정부_남대문_서소문_준공서류(번동PC클럽)" xfId="6208"/>
    <cellStyle name="_99광통신네트워크남구용현외1개소_1_의정부장비내역서_의정부_남대문_준공서류(LGT 031A1A2)" xfId="6209"/>
    <cellStyle name="_99광통신네트워크남구용현외1개소_1_의정부장비내역서_의정부_남대문_준공서류(번동PC클럽)" xfId="6210"/>
    <cellStyle name="_99광통신네트워크남구용현외1개소_1_의정부장비내역서_의정부_서소문" xfId="6211"/>
    <cellStyle name="_99광통신네트워크남구용현외1개소_1_의정부장비내역서_의정부_서소문_준공서류(LGT 031A1A2)" xfId="6212"/>
    <cellStyle name="_99광통신네트워크남구용현외1개소_1_의정부장비내역서_의정부_서소문_준공서류(번동PC클럽)" xfId="6213"/>
    <cellStyle name="_99광통신네트워크남구용현외1개소_1_의정부장비내역서_의정부_준공서류(LGT 031A1A2)" xfId="6214"/>
    <cellStyle name="_99광통신네트워크남구용현외1개소_1_의정부장비내역서_의정부_준공서류(번동PC클럽)" xfId="6215"/>
    <cellStyle name="_99광통신네트워크남구용현외1개소_1_의정부장비내역서_의정부_중학동" xfId="6216"/>
    <cellStyle name="_99광통신네트워크남구용현외1개소_1_의정부장비내역서_의정부_중학동_동대문" xfId="6217"/>
    <cellStyle name="_99광통신네트워크남구용현외1개소_1_의정부장비내역서_의정부_중학동_동대문_서소문" xfId="6218"/>
    <cellStyle name="_99광통신네트워크남구용현외1개소_1_의정부장비내역서_의정부_중학동_동대문_서소문_준공서류(LGT 031A1A2)" xfId="6219"/>
    <cellStyle name="_99광통신네트워크남구용현외1개소_1_의정부장비내역서_의정부_중학동_동대문_서소문_준공서류(번동PC클럽)" xfId="6220"/>
    <cellStyle name="_99광통신네트워크남구용현외1개소_1_의정부장비내역서_의정부_중학동_동대문_준공서류(LGT 031A1A2)" xfId="6221"/>
    <cellStyle name="_99광통신네트워크남구용현외1개소_1_의정부장비내역서_의정부_중학동_동대문_준공서류(번동PC클럽)" xfId="6222"/>
    <cellStyle name="_99광통신네트워크남구용현외1개소_1_의정부장비내역서_의정부_중학동_서소문" xfId="6223"/>
    <cellStyle name="_99광통신네트워크남구용현외1개소_1_의정부장비내역서_의정부_중학동_서소문_준공서류(LGT 031A1A2)" xfId="6224"/>
    <cellStyle name="_99광통신네트워크남구용현외1개소_1_의정부장비내역서_의정부_중학동_서소문_준공서류(번동PC클럽)" xfId="6225"/>
    <cellStyle name="_99광통신네트워크남구용현외1개소_1_의정부장비내역서_의정부_중학동_준공서류(LGT 031A1A2)" xfId="6226"/>
    <cellStyle name="_99광통신네트워크남구용현외1개소_1_의정부장비내역서_의정부_중학동_준공서류(번동PC클럽)" xfId="6227"/>
    <cellStyle name="_99광통신네트워크남구용현외1개소_1_의정부장비내역서_준공서류(LGT 031A1A2)" xfId="6228"/>
    <cellStyle name="_99광통신네트워크남구용현외1개소_1_의정부장비내역서_준공서류(번동PC클럽)" xfId="6229"/>
    <cellStyle name="_99광통신네트워크남구용현외1개소_1_의정부장비내역서_중학동" xfId="6230"/>
    <cellStyle name="_99광통신네트워크남구용현외1개소_1_의정부장비내역서_중학동_동대문" xfId="6231"/>
    <cellStyle name="_99광통신네트워크남구용현외1개소_1_의정부장비내역서_중학동_동대문_서소문" xfId="6232"/>
    <cellStyle name="_99광통신네트워크남구용현외1개소_1_의정부장비내역서_중학동_동대문_서소문_준공서류(LGT 031A1A2)" xfId="6233"/>
    <cellStyle name="_99광통신네트워크남구용현외1개소_1_의정부장비내역서_중학동_동대문_서소문_준공서류(번동PC클럽)" xfId="6234"/>
    <cellStyle name="_99광통신네트워크남구용현외1개소_1_의정부장비내역서_중학동_동대문_준공서류(LGT 031A1A2)" xfId="6235"/>
    <cellStyle name="_99광통신네트워크남구용현외1개소_1_의정부장비내역서_중학동_동대문_준공서류(번동PC클럽)" xfId="6236"/>
    <cellStyle name="_99광통신네트워크남구용현외1개소_1_의정부장비내역서_중학동_서소문" xfId="6237"/>
    <cellStyle name="_99광통신네트워크남구용현외1개소_1_의정부장비내역서_중학동_서소문_준공서류(LGT 031A1A2)" xfId="6238"/>
    <cellStyle name="_99광통신네트워크남구용현외1개소_1_의정부장비내역서_중학동_서소문_준공서류(번동PC클럽)" xfId="6239"/>
    <cellStyle name="_99광통신네트워크남구용현외1개소_1_의정부장비내역서_중학동_준공서류(LGT 031A1A2)" xfId="6240"/>
    <cellStyle name="_99광통신네트워크남구용현외1개소_1_의정부장비내역서_중학동_준공서류(번동PC클럽)" xfId="6241"/>
    <cellStyle name="_99광통신네트워크남구용현외1개소_1_준공서류(LGT 031A1A2)" xfId="6242"/>
    <cellStyle name="_99광통신네트워크남구용현외1개소_1_준공서류(번동PC클럽)" xfId="6243"/>
    <cellStyle name="_99광통신네트워크남구용현외1개소_1_중학동" xfId="6244"/>
    <cellStyle name="_99광통신네트워크남구용현외1개소_1_중학동_동대문" xfId="6245"/>
    <cellStyle name="_99광통신네트워크남구용현외1개소_1_중학동_동대문_서소문" xfId="6246"/>
    <cellStyle name="_99광통신네트워크남구용현외1개소_1_중학동_동대문_서소문_준공서류(LGT 031A1A2)" xfId="6247"/>
    <cellStyle name="_99광통신네트워크남구용현외1개소_1_중학동_동대문_서소문_준공서류(번동PC클럽)" xfId="6248"/>
    <cellStyle name="_99광통신네트워크남구용현외1개소_1_중학동_동대문_준공서류(LGT 031A1A2)" xfId="6249"/>
    <cellStyle name="_99광통신네트워크남구용현외1개소_1_중학동_동대문_준공서류(번동PC클럽)" xfId="6250"/>
    <cellStyle name="_99광통신네트워크남구용현외1개소_1_중학동_서소문" xfId="6251"/>
    <cellStyle name="_99광통신네트워크남구용현외1개소_1_중학동_서소문_준공서류(LGT 031A1A2)" xfId="6252"/>
    <cellStyle name="_99광통신네트워크남구용현외1개소_1_중학동_서소문_준공서류(번동PC클럽)" xfId="6253"/>
    <cellStyle name="_99광통신네트워크남구용현외1개소_1_중학동_준공서류(LGT 031A1A2)" xfId="6254"/>
    <cellStyle name="_99광통신네트워크남구용현외1개소_1_중학동_준공서류(번동PC클럽)" xfId="6255"/>
    <cellStyle name="_99광통신네트워크남구용현외1개소_1_파워콤간이공사관련" xfId="6256"/>
    <cellStyle name="_99광통신네트워크남구용현외1개소_용현한양외계약및준공관련" xfId="6257"/>
    <cellStyle name="_99광통신네트워크남구용현외1개소_용현한양외계약및준공관련_남대문" xfId="6258"/>
    <cellStyle name="_99광통신네트워크남구용현외1개소_용현한양외계약및준공관련_남대문_동대문" xfId="6259"/>
    <cellStyle name="_99광통신네트워크남구용현외1개소_용현한양외계약및준공관련_남대문_동대문_서소문" xfId="6260"/>
    <cellStyle name="_99광통신네트워크남구용현외1개소_용현한양외계약및준공관련_남대문_동대문_서소문_준공서류(LGT 031A1A2)" xfId="6261"/>
    <cellStyle name="_99광통신네트워크남구용현외1개소_용현한양외계약및준공관련_남대문_동대문_서소문_준공서류(번동PC클럽)" xfId="6262"/>
    <cellStyle name="_99광통신네트워크남구용현외1개소_용현한양외계약및준공관련_남대문_동대문_준공서류(LGT 031A1A2)" xfId="6263"/>
    <cellStyle name="_99광통신네트워크남구용현외1개소_용현한양외계약및준공관련_남대문_동대문_준공서류(번동PC클럽)" xfId="6264"/>
    <cellStyle name="_99광통신네트워크남구용현외1개소_용현한양외계약및준공관련_남대문_서소문" xfId="6265"/>
    <cellStyle name="_99광통신네트워크남구용현외1개소_용현한양외계약및준공관련_남대문_서소문_준공서류(LGT 031A1A2)" xfId="6266"/>
    <cellStyle name="_99광통신네트워크남구용현외1개소_용현한양외계약및준공관련_남대문_서소문_준공서류(번동PC클럽)" xfId="6267"/>
    <cellStyle name="_99광통신네트워크남구용현외1개소_용현한양외계약및준공관련_남대문_준공서류(LGT 031A1A2)" xfId="6268"/>
    <cellStyle name="_99광통신네트워크남구용현외1개소_용현한양외계약및준공관련_남대문_준공서류(번동PC클럽)" xfId="6269"/>
    <cellStyle name="_99광통신네트워크남구용현외1개소_용현한양외계약및준공관련_봅시다장비내역서" xfId="6270"/>
    <cellStyle name="_99광통신네트워크남구용현외1개소_용현한양외계약및준공관련_봅시다장비내역서_남대문" xfId="6271"/>
    <cellStyle name="_99광통신네트워크남구용현외1개소_용현한양외계약및준공관련_봅시다장비내역서_남대문_동대문" xfId="6272"/>
    <cellStyle name="_99광통신네트워크남구용현외1개소_용현한양외계약및준공관련_봅시다장비내역서_남대문_동대문_서소문" xfId="6273"/>
    <cellStyle name="_99광통신네트워크남구용현외1개소_용현한양외계약및준공관련_봅시다장비내역서_남대문_동대문_서소문_준공서류(LGT 031A1A2)" xfId="6274"/>
    <cellStyle name="_99광통신네트워크남구용현외1개소_용현한양외계약및준공관련_봅시다장비내역서_남대문_동대문_서소문_준공서류(번동PC클럽)" xfId="6275"/>
    <cellStyle name="_99광통신네트워크남구용현외1개소_용현한양외계약및준공관련_봅시다장비내역서_남대문_동대문_준공서류(LGT 031A1A2)" xfId="6276"/>
    <cellStyle name="_99광통신네트워크남구용현외1개소_용현한양외계약및준공관련_봅시다장비내역서_남대문_동대문_준공서류(번동PC클럽)" xfId="6277"/>
    <cellStyle name="_99광통신네트워크남구용현외1개소_용현한양외계약및준공관련_봅시다장비내역서_남대문_서소문" xfId="6278"/>
    <cellStyle name="_99광통신네트워크남구용현외1개소_용현한양외계약및준공관련_봅시다장비내역서_남대문_서소문_준공서류(LGT 031A1A2)" xfId="6279"/>
    <cellStyle name="_99광통신네트워크남구용현외1개소_용현한양외계약및준공관련_봅시다장비내역서_남대문_서소문_준공서류(번동PC클럽)" xfId="6280"/>
    <cellStyle name="_99광통신네트워크남구용현외1개소_용현한양외계약및준공관련_봅시다장비내역서_남대문_준공서류(LGT 031A1A2)" xfId="6281"/>
    <cellStyle name="_99광통신네트워크남구용현외1개소_용현한양외계약및준공관련_봅시다장비내역서_남대문_준공서류(번동PC클럽)" xfId="6282"/>
    <cellStyle name="_99광통신네트워크남구용현외1개소_용현한양외계약및준공관련_봅시다장비내역서_서소문" xfId="6283"/>
    <cellStyle name="_99광통신네트워크남구용현외1개소_용현한양외계약및준공관련_봅시다장비내역서_서소문_준공서류(LGT 031A1A2)" xfId="6284"/>
    <cellStyle name="_99광통신네트워크남구용현외1개소_용현한양외계약및준공관련_봅시다장비내역서_서소문_준공서류(번동PC클럽)" xfId="6285"/>
    <cellStyle name="_99광통신네트워크남구용현외1개소_용현한양외계약및준공관련_봅시다장비내역서_의정부" xfId="6286"/>
    <cellStyle name="_99광통신네트워크남구용현외1개소_용현한양외계약및준공관련_봅시다장비내역서_의정부_남대문" xfId="6287"/>
    <cellStyle name="_99광통신네트워크남구용현외1개소_용현한양외계약및준공관련_봅시다장비내역서_의정부_남대문_동대문" xfId="6288"/>
    <cellStyle name="_99광통신네트워크남구용현외1개소_용현한양외계약및준공관련_봅시다장비내역서_의정부_남대문_동대문_서소문" xfId="6289"/>
    <cellStyle name="_99광통신네트워크남구용현외1개소_용현한양외계약및준공관련_봅시다장비내역서_의정부_남대문_동대문_서소문_준공서류(LGT 031A1A2)" xfId="6290"/>
    <cellStyle name="_99광통신네트워크남구용현외1개소_용현한양외계약및준공관련_봅시다장비내역서_의정부_남대문_동대문_서소문_준공서류(번동PC클럽)" xfId="6291"/>
    <cellStyle name="_99광통신네트워크남구용현외1개소_용현한양외계약및준공관련_봅시다장비내역서_의정부_남대문_동대문_준공서류(LGT 031A1A2)" xfId="6292"/>
    <cellStyle name="_99광통신네트워크남구용현외1개소_용현한양외계약및준공관련_봅시다장비내역서_의정부_남대문_동대문_준공서류(번동PC클럽)" xfId="6293"/>
    <cellStyle name="_99광통신네트워크남구용현외1개소_용현한양외계약및준공관련_봅시다장비내역서_의정부_남대문_서소문" xfId="6294"/>
    <cellStyle name="_99광통신네트워크남구용현외1개소_용현한양외계약및준공관련_봅시다장비내역서_의정부_남대문_서소문_준공서류(LGT 031A1A2)" xfId="6295"/>
    <cellStyle name="_99광통신네트워크남구용현외1개소_용현한양외계약및준공관련_봅시다장비내역서_의정부_남대문_서소문_준공서류(번동PC클럽)" xfId="6296"/>
    <cellStyle name="_99광통신네트워크남구용현외1개소_용현한양외계약및준공관련_봅시다장비내역서_의정부_남대문_준공서류(LGT 031A1A2)" xfId="6297"/>
    <cellStyle name="_99광통신네트워크남구용현외1개소_용현한양외계약및준공관련_봅시다장비내역서_의정부_남대문_준공서류(번동PC클럽)" xfId="6298"/>
    <cellStyle name="_99광통신네트워크남구용현외1개소_용현한양외계약및준공관련_봅시다장비내역서_의정부_서소문" xfId="6299"/>
    <cellStyle name="_99광통신네트워크남구용현외1개소_용현한양외계약및준공관련_봅시다장비내역서_의정부_서소문_준공서류(LGT 031A1A2)" xfId="6300"/>
    <cellStyle name="_99광통신네트워크남구용현외1개소_용현한양외계약및준공관련_봅시다장비내역서_의정부_서소문_준공서류(번동PC클럽)" xfId="6301"/>
    <cellStyle name="_99광통신네트워크남구용현외1개소_용현한양외계약및준공관련_봅시다장비내역서_의정부_준공서류(LGT 031A1A2)" xfId="6302"/>
    <cellStyle name="_99광통신네트워크남구용현외1개소_용현한양외계약및준공관련_봅시다장비내역서_의정부_준공서류(번동PC클럽)" xfId="6303"/>
    <cellStyle name="_99광통신네트워크남구용현외1개소_용현한양외계약및준공관련_봅시다장비내역서_의정부_중학동" xfId="6304"/>
    <cellStyle name="_99광통신네트워크남구용현외1개소_용현한양외계약및준공관련_봅시다장비내역서_의정부_중학동_동대문" xfId="6305"/>
    <cellStyle name="_99광통신네트워크남구용현외1개소_용현한양외계약및준공관련_봅시다장비내역서_의정부_중학동_동대문_서소문" xfId="6306"/>
    <cellStyle name="_99광통신네트워크남구용현외1개소_용현한양외계약및준공관련_봅시다장비내역서_의정부_중학동_동대문_서소문_준공서류(LGT 031A1A2)" xfId="6307"/>
    <cellStyle name="_99광통신네트워크남구용현외1개소_용현한양외계약및준공관련_봅시다장비내역서_의정부_중학동_동대문_서소문_준공서류(번동PC클럽)" xfId="6308"/>
    <cellStyle name="_99광통신네트워크남구용현외1개소_용현한양외계약및준공관련_봅시다장비내역서_의정부_중학동_동대문_준공서류(LGT 031A1A2)" xfId="6309"/>
    <cellStyle name="_99광통신네트워크남구용현외1개소_용현한양외계약및준공관련_봅시다장비내역서_의정부_중학동_동대문_준공서류(번동PC클럽)" xfId="6310"/>
    <cellStyle name="_99광통신네트워크남구용현외1개소_용현한양외계약및준공관련_봅시다장비내역서_의정부_중학동_서소문" xfId="6311"/>
    <cellStyle name="_99광통신네트워크남구용현외1개소_용현한양외계약및준공관련_봅시다장비내역서_의정부_중학동_서소문_준공서류(LGT 031A1A2)" xfId="6312"/>
    <cellStyle name="_99광통신네트워크남구용현외1개소_용현한양외계약및준공관련_봅시다장비내역서_의정부_중학동_서소문_준공서류(번동PC클럽)" xfId="6313"/>
    <cellStyle name="_99광통신네트워크남구용현외1개소_용현한양외계약및준공관련_봅시다장비내역서_의정부_중학동_준공서류(LGT 031A1A2)" xfId="6314"/>
    <cellStyle name="_99광통신네트워크남구용현외1개소_용현한양외계약및준공관련_봅시다장비내역서_의정부_중학동_준공서류(번동PC클럽)" xfId="6315"/>
    <cellStyle name="_99광통신네트워크남구용현외1개소_용현한양외계약및준공관련_봅시다장비내역서_준공서류(LGT 031A1A2)" xfId="6316"/>
    <cellStyle name="_99광통신네트워크남구용현외1개소_용현한양외계약및준공관련_봅시다장비내역서_준공서류(번동PC클럽)" xfId="6317"/>
    <cellStyle name="_99광통신네트워크남구용현외1개소_용현한양외계약및준공관련_봅시다장비내역서_중학동" xfId="6318"/>
    <cellStyle name="_99광통신네트워크남구용현외1개소_용현한양외계약및준공관련_봅시다장비내역서_중학동_동대문" xfId="6319"/>
    <cellStyle name="_99광통신네트워크남구용현외1개소_용현한양외계약및준공관련_봅시다장비내역서_중학동_동대문_서소문" xfId="6320"/>
    <cellStyle name="_99광통신네트워크남구용현외1개소_용현한양외계약및준공관련_봅시다장비내역서_중학동_동대문_서소문_준공서류(LGT 031A1A2)" xfId="6321"/>
    <cellStyle name="_99광통신네트워크남구용현외1개소_용현한양외계약및준공관련_봅시다장비내역서_중학동_동대문_서소문_준공서류(번동PC클럽)" xfId="6322"/>
    <cellStyle name="_99광통신네트워크남구용현외1개소_용현한양외계약및준공관련_봅시다장비내역서_중학동_동대문_준공서류(LGT 031A1A2)" xfId="6323"/>
    <cellStyle name="_99광통신네트워크남구용현외1개소_용현한양외계약및준공관련_봅시다장비내역서_중학동_동대문_준공서류(번동PC클럽)" xfId="6324"/>
    <cellStyle name="_99광통신네트워크남구용현외1개소_용현한양외계약및준공관련_봅시다장비내역서_중학동_서소문" xfId="6325"/>
    <cellStyle name="_99광통신네트워크남구용현외1개소_용현한양외계약및준공관련_봅시다장비내역서_중학동_서소문_준공서류(LGT 031A1A2)" xfId="6326"/>
    <cellStyle name="_99광통신네트워크남구용현외1개소_용현한양외계약및준공관련_봅시다장비내역서_중학동_서소문_준공서류(번동PC클럽)" xfId="6327"/>
    <cellStyle name="_99광통신네트워크남구용현외1개소_용현한양외계약및준공관련_봅시다장비내역서_중학동_준공서류(LGT 031A1A2)" xfId="6328"/>
    <cellStyle name="_99광통신네트워크남구용현외1개소_용현한양외계약및준공관련_봅시다장비내역서_중학동_준공서류(번동PC클럽)" xfId="6329"/>
    <cellStyle name="_99광통신네트워크남구용현외1개소_용현한양외계약및준공관련_서소문" xfId="6330"/>
    <cellStyle name="_99광통신네트워크남구용현외1개소_용현한양외계약및준공관련_서소문_준공서류(번동PC클럽)" xfId="6331"/>
    <cellStyle name="_99광통신네트워크남구용현외1개소_용현한양외계약및준공관련_신호현자재내역 의정부" xfId="6332"/>
    <cellStyle name="_99광통신네트워크남구용현외1개소_용현한양외계약및준공관련_신호현자재내역 의정부_남대문" xfId="6333"/>
    <cellStyle name="_99광통신네트워크남구용현외1개소_용현한양외계약및준공관련_신호현자재내역 의정부_남대문_동대문" xfId="6334"/>
    <cellStyle name="_99광통신네트워크남구용현외1개소_용현한양외계약및준공관련_신호현자재내역 의정부_남대문_동대문_서소문" xfId="6335"/>
    <cellStyle name="_99광통신네트워크남구용현외1개소_용현한양외계약및준공관련_신호현자재내역 의정부_남대문_동대문_서소문_준공서류(LGT 031A1A2)" xfId="6336"/>
    <cellStyle name="_99광통신네트워크남구용현외1개소_용현한양외계약및준공관련_신호현자재내역 의정부_남대문_동대문_서소문_준공서류(번동PC클럽)" xfId="6337"/>
    <cellStyle name="_99광통신네트워크남구용현외1개소_용현한양외계약및준공관련_신호현자재내역 의정부_남대문_동대문_준공서류(LGT 031A1A2)" xfId="6338"/>
    <cellStyle name="_99광통신네트워크남구용현외1개소_용현한양외계약및준공관련_신호현자재내역 의정부_남대문_동대문_준공서류(번동PC클럽)" xfId="6339"/>
    <cellStyle name="_99광통신네트워크남구용현외1개소_용현한양외계약및준공관련_신호현자재내역 의정부_남대문_서소문" xfId="6340"/>
    <cellStyle name="_99광통신네트워크남구용현외1개소_용현한양외계약및준공관련_신호현자재내역 의정부_남대문_서소문_준공서류(LGT 031A1A2)" xfId="6341"/>
    <cellStyle name="_99광통신네트워크남구용현외1개소_용현한양외계약및준공관련_신호현자재내역 의정부_남대문_서소문_준공서류(번동PC클럽)" xfId="6342"/>
    <cellStyle name="_99광통신네트워크남구용현외1개소_용현한양외계약및준공관련_신호현자재내역 의정부_남대문_준공서류(LGT 031A1A2)" xfId="6343"/>
    <cellStyle name="_99광통신네트워크남구용현외1개소_용현한양외계약및준공관련_신호현자재내역 의정부_남대문_준공서류(번동PC클럽)" xfId="6344"/>
    <cellStyle name="_99광통신네트워크남구용현외1개소_용현한양외계약및준공관련_신호현자재내역 의정부_서소문" xfId="6345"/>
    <cellStyle name="_99광통신네트워크남구용현외1개소_용현한양외계약및준공관련_신호현자재내역 의정부_서소문_준공서류(LGT 031A1A2)" xfId="6346"/>
    <cellStyle name="_99광통신네트워크남구용현외1개소_용현한양외계약및준공관련_신호현자재내역 의정부_서소문_준공서류(번동PC클럽)" xfId="6347"/>
    <cellStyle name="_99광통신네트워크남구용현외1개소_용현한양외계약및준공관련_신호현자재내역 의정부_의정부" xfId="6348"/>
    <cellStyle name="_99광통신네트워크남구용현외1개소_용현한양외계약및준공관련_신호현자재내역 의정부_의정부_남대문" xfId="6349"/>
    <cellStyle name="_99광통신네트워크남구용현외1개소_용현한양외계약및준공관련_신호현자재내역 의정부_의정부_남대문_동대문" xfId="6350"/>
    <cellStyle name="_99광통신네트워크남구용현외1개소_용현한양외계약및준공관련_신호현자재내역 의정부_의정부_남대문_동대문_서소문" xfId="6351"/>
    <cellStyle name="_99광통신네트워크남구용현외1개소_용현한양외계약및준공관련_신호현자재내역 의정부_의정부_남대문_동대문_서소문_준공서류(LGT 031A1A2)" xfId="6352"/>
    <cellStyle name="_99광통신네트워크남구용현외1개소_용현한양외계약및준공관련_신호현자재내역 의정부_의정부_남대문_동대문_서소문_준공서류(번동PC클럽)" xfId="6353"/>
    <cellStyle name="_99광통신네트워크남구용현외1개소_용현한양외계약및준공관련_신호현자재내역 의정부_의정부_남대문_동대문_준공서류(LGT 031A1A2)" xfId="6354"/>
    <cellStyle name="_99광통신네트워크남구용현외1개소_용현한양외계약및준공관련_신호현자재내역 의정부_의정부_남대문_동대문_준공서류(번동PC클럽)" xfId="6355"/>
    <cellStyle name="_99광통신네트워크남구용현외1개소_용현한양외계약및준공관련_신호현자재내역 의정부_의정부_남대문_서소문" xfId="6356"/>
    <cellStyle name="_99광통신네트워크남구용현외1개소_용현한양외계약및준공관련_신호현자재내역 의정부_의정부_남대문_서소문_준공서류(LGT 031A1A2)" xfId="6357"/>
    <cellStyle name="_99광통신네트워크남구용현외1개소_용현한양외계약및준공관련_신호현자재내역 의정부_의정부_남대문_서소문_준공서류(번동PC클럽)" xfId="6358"/>
    <cellStyle name="_99광통신네트워크남구용현외1개소_용현한양외계약및준공관련_신호현자재내역 의정부_의정부_남대문_준공서류(LGT 031A1A2)" xfId="6359"/>
    <cellStyle name="_99광통신네트워크남구용현외1개소_용현한양외계약및준공관련_신호현자재내역 의정부_의정부_남대문_준공서류(번동PC클럽)" xfId="6360"/>
    <cellStyle name="_99광통신네트워크남구용현외1개소_용현한양외계약및준공관련_신호현자재내역 의정부_의정부_서소문" xfId="6361"/>
    <cellStyle name="_99광통신네트워크남구용현외1개소_용현한양외계약및준공관련_신호현자재내역 의정부_의정부_서소문_준공서류(LGT 031A1A2)" xfId="6362"/>
    <cellStyle name="_99광통신네트워크남구용현외1개소_용현한양외계약및준공관련_신호현자재내역 의정부_의정부_서소문_준공서류(번동PC클럽)" xfId="6363"/>
    <cellStyle name="_99광통신네트워크남구용현외1개소_용현한양외계약및준공관련_신호현자재내역 의정부_의정부_준공서류(LGT 031A1A2)" xfId="6364"/>
    <cellStyle name="_99광통신네트워크남구용현외1개소_용현한양외계약및준공관련_신호현자재내역 의정부_의정부_준공서류(번동PC클럽)" xfId="6365"/>
    <cellStyle name="_99광통신네트워크남구용현외1개소_용현한양외계약및준공관련_신호현자재내역 의정부_의정부_중학동" xfId="6366"/>
    <cellStyle name="_99광통신네트워크남구용현외1개소_용현한양외계약및준공관련_신호현자재내역 의정부_의정부_중학동_동대문" xfId="6367"/>
    <cellStyle name="_99광통신네트워크남구용현외1개소_용현한양외계약및준공관련_신호현자재내역 의정부_의정부_중학동_동대문_서소문" xfId="6368"/>
    <cellStyle name="_99광통신네트워크남구용현외1개소_용현한양외계약및준공관련_신호현자재내역 의정부_의정부_중학동_동대문_서소문_준공서류(LGT 031A1A2)" xfId="6369"/>
    <cellStyle name="_99광통신네트워크남구용현외1개소_용현한양외계약및준공관련_신호현자재내역 의정부_의정부_중학동_동대문_서소문_준공서류(번동PC클럽)" xfId="6370"/>
    <cellStyle name="_99광통신네트워크남구용현외1개소_용현한양외계약및준공관련_신호현자재내역 의정부_의정부_중학동_동대문_준공서류(LGT 031A1A2)" xfId="6371"/>
    <cellStyle name="_99광통신네트워크남구용현외1개소_용현한양외계약및준공관련_신호현자재내역 의정부_의정부_중학동_동대문_준공서류(번동PC클럽)" xfId="6372"/>
    <cellStyle name="_99광통신네트워크남구용현외1개소_용현한양외계약및준공관련_신호현자재내역 의정부_의정부_중학동_서소문" xfId="6373"/>
    <cellStyle name="_99광통신네트워크남구용현외1개소_용현한양외계약및준공관련_신호현자재내역 의정부_의정부_중학동_서소문_준공서류(LGT 031A1A2)" xfId="6374"/>
    <cellStyle name="_99광통신네트워크남구용현외1개소_용현한양외계약및준공관련_신호현자재내역 의정부_의정부_중학동_서소문_준공서류(번동PC클럽)" xfId="6375"/>
    <cellStyle name="_99광통신네트워크남구용현외1개소_용현한양외계약및준공관련_신호현자재내역 의정부_의정부_중학동_준공서류(LGT 031A1A2)" xfId="6376"/>
    <cellStyle name="_99광통신네트워크남구용현외1개소_용현한양외계약및준공관련_신호현자재내역 의정부_의정부_중학동_준공서류(번동PC클럽)" xfId="6377"/>
    <cellStyle name="_99광통신네트워크남구용현외1개소_용현한양외계약및준공관련_신호현자재내역 의정부_준공서류(LGT 031A1A2)" xfId="6378"/>
    <cellStyle name="_99광통신네트워크남구용현외1개소_용현한양외계약및준공관련_신호현자재내역 의정부_준공서류(번동PC클럽)" xfId="6379"/>
    <cellStyle name="_99광통신네트워크남구용현외1개소_용현한양외계약및준공관련_신호현자재내역 의정부_중학동" xfId="6380"/>
    <cellStyle name="_99광통신네트워크남구용현외1개소_용현한양외계약및준공관련_신호현자재내역 의정부_중학동_동대문" xfId="6381"/>
    <cellStyle name="_99광통신네트워크남구용현외1개소_용현한양외계약및준공관련_신호현자재내역 의정부_중학동_동대문_서소문" xfId="6382"/>
    <cellStyle name="_99광통신네트워크남구용현외1개소_용현한양외계약및준공관련_신호현자재내역 의정부_중학동_동대문_서소문_준공서류(LGT 031A1A2)" xfId="6383"/>
    <cellStyle name="_99광통신네트워크남구용현외1개소_용현한양외계약및준공관련_신호현자재내역 의정부_중학동_동대문_서소문_준공서류(번동PC클럽)" xfId="6384"/>
    <cellStyle name="_99광통신네트워크남구용현외1개소_용현한양외계약및준공관련_신호현자재내역 의정부_중학동_동대문_준공서류(LGT 031A1A2)" xfId="6385"/>
    <cellStyle name="_99광통신네트워크남구용현외1개소_용현한양외계약및준공관련_신호현자재내역 의정부_중학동_동대문_준공서류(번동PC클럽)" xfId="6386"/>
    <cellStyle name="_99광통신네트워크남구용현외1개소_용현한양외계약및준공관련_신호현자재내역 의정부_중학동_서소문" xfId="6387"/>
    <cellStyle name="_99광통신네트워크남구용현외1개소_용현한양외계약및준공관련_신호현자재내역 의정부_중학동_서소문_준공서류(LGT 031A1A2)" xfId="6388"/>
    <cellStyle name="_99광통신네트워크남구용현외1개소_용현한양외계약및준공관련_신호현자재내역 의정부_중학동_서소문_준공서류(번동PC클럽)" xfId="6389"/>
    <cellStyle name="_99광통신네트워크남구용현외1개소_용현한양외계약및준공관련_신호현자재내역 의정부_중학동_준공서류(LGT 031A1A2)" xfId="6390"/>
    <cellStyle name="_99광통신네트워크남구용현외1개소_용현한양외계약및준공관련_신호현자재내역 의정부_중학동_준공서류(번동PC클럽)" xfId="6391"/>
    <cellStyle name="_99광통신네트워크남구용현외1개소_용현한양외계약및준공관련_의정부장비내역서" xfId="6392"/>
    <cellStyle name="_99광통신네트워크남구용현외1개소_용현한양외계약및준공관련_의정부장비내역서_남대문" xfId="6393"/>
    <cellStyle name="_99광통신네트워크남구용현외1개소_용현한양외계약및준공관련_의정부장비내역서_남대문_동대문" xfId="6394"/>
    <cellStyle name="_99광통신네트워크남구용현외1개소_용현한양외계약및준공관련_의정부장비내역서_남대문_동대문_서소문" xfId="6395"/>
    <cellStyle name="_99광통신네트워크남구용현외1개소_용현한양외계약및준공관련_의정부장비내역서_남대문_동대문_서소문_준공서류(LGT 031A1A2)" xfId="6396"/>
    <cellStyle name="_99광통신네트워크남구용현외1개소_용현한양외계약및준공관련_의정부장비내역서_남대문_동대문_서소문_준공서류(번동PC클럽)" xfId="6397"/>
    <cellStyle name="_99광통신네트워크남구용현외1개소_용현한양외계약및준공관련_의정부장비내역서_남대문_동대문_준공서류(LGT 031A1A2)" xfId="6398"/>
    <cellStyle name="_99광통신네트워크남구용현외1개소_용현한양외계약및준공관련_의정부장비내역서_남대문_동대문_준공서류(번동PC클럽)" xfId="6399"/>
    <cellStyle name="_99광통신네트워크남구용현외1개소_용현한양외계약및준공관련_의정부장비내역서_남대문_서소문" xfId="6400"/>
    <cellStyle name="_99광통신네트워크남구용현외1개소_용현한양외계약및준공관련_의정부장비내역서_남대문_서소문_준공서류(LGT 031A1A2)" xfId="6401"/>
    <cellStyle name="_99광통신네트워크남구용현외1개소_용현한양외계약및준공관련_의정부장비내역서_남대문_서소문_준공서류(번동PC클럽)" xfId="6402"/>
    <cellStyle name="_99광통신네트워크남구용현외1개소_용현한양외계약및준공관련_의정부장비내역서_남대문_준공서류(LGT 031A1A2)" xfId="6403"/>
    <cellStyle name="_99광통신네트워크남구용현외1개소_용현한양외계약및준공관련_의정부장비내역서_남대문_준공서류(번동PC클럽)" xfId="6404"/>
    <cellStyle name="_99광통신네트워크남구용현외1개소_용현한양외계약및준공관련_의정부장비내역서_서소문" xfId="6405"/>
    <cellStyle name="_99광통신네트워크남구용현외1개소_용현한양외계약및준공관련_의정부장비내역서_서소문_준공서류(LGT 031A1A2)" xfId="6406"/>
    <cellStyle name="_99광통신네트워크남구용현외1개소_용현한양외계약및준공관련_의정부장비내역서_서소문_준공서류(번동PC클럽)" xfId="6407"/>
    <cellStyle name="_99광통신네트워크남구용현외1개소_용현한양외계약및준공관련_의정부장비내역서_의정부" xfId="6408"/>
    <cellStyle name="_99광통신네트워크남구용현외1개소_용현한양외계약및준공관련_의정부장비내역서_의정부_남대문" xfId="6409"/>
    <cellStyle name="_99광통신네트워크남구용현외1개소_용현한양외계약및준공관련_의정부장비내역서_의정부_남대문_동대문" xfId="6410"/>
    <cellStyle name="_99광통신네트워크남구용현외1개소_용현한양외계약및준공관련_의정부장비내역서_의정부_남대문_동대문_서소문" xfId="6411"/>
    <cellStyle name="_99광통신네트워크남구용현외1개소_용현한양외계약및준공관련_의정부장비내역서_의정부_남대문_동대문_서소문_준공서류(LGT 031A1A2)" xfId="6412"/>
    <cellStyle name="_99광통신네트워크남구용현외1개소_용현한양외계약및준공관련_의정부장비내역서_의정부_남대문_동대문_서소문_준공서류(번동PC클럽)" xfId="6413"/>
    <cellStyle name="_99광통신네트워크남구용현외1개소_용현한양외계약및준공관련_의정부장비내역서_의정부_남대문_동대문_준공서류(LGT 031A1A2)" xfId="6414"/>
    <cellStyle name="_99광통신네트워크남구용현외1개소_용현한양외계약및준공관련_의정부장비내역서_의정부_남대문_동대문_준공서류(번동PC클럽)" xfId="6415"/>
    <cellStyle name="_99광통신네트워크남구용현외1개소_용현한양외계약및준공관련_의정부장비내역서_의정부_남대문_서소문" xfId="6416"/>
    <cellStyle name="_99광통신네트워크남구용현외1개소_용현한양외계약및준공관련_의정부장비내역서_의정부_남대문_서소문_준공서류(LGT 031A1A2)" xfId="6417"/>
    <cellStyle name="_99광통신네트워크남구용현외1개소_용현한양외계약및준공관련_의정부장비내역서_의정부_남대문_서소문_준공서류(번동PC클럽)" xfId="6418"/>
    <cellStyle name="_99광통신네트워크남구용현외1개소_용현한양외계약및준공관련_의정부장비내역서_의정부_남대문_준공서류(LGT 031A1A2)" xfId="6419"/>
    <cellStyle name="_99광통신네트워크남구용현외1개소_용현한양외계약및준공관련_의정부장비내역서_의정부_남대문_준공서류(번동PC클럽)" xfId="6420"/>
    <cellStyle name="_99광통신네트워크남구용현외1개소_용현한양외계약및준공관련_의정부장비내역서_의정부_서소문" xfId="6421"/>
    <cellStyle name="_99광통신네트워크남구용현외1개소_용현한양외계약및준공관련_의정부장비내역서_의정부_서소문_준공서류(LGT 031A1A2)" xfId="6422"/>
    <cellStyle name="_99광통신네트워크남구용현외1개소_용현한양외계약및준공관련_의정부장비내역서_의정부_서소문_준공서류(번동PC클럽)" xfId="6423"/>
    <cellStyle name="_99광통신네트워크남구용현외1개소_용현한양외계약및준공관련_의정부장비내역서_의정부_준공서류(LGT 031A1A2)" xfId="6424"/>
    <cellStyle name="_99광통신네트워크남구용현외1개소_용현한양외계약및준공관련_의정부장비내역서_의정부_준공서류(번동PC클럽)" xfId="6425"/>
    <cellStyle name="_99광통신네트워크남구용현외1개소_용현한양외계약및준공관련_의정부장비내역서_의정부_중학동" xfId="6426"/>
    <cellStyle name="_99광통신네트워크남구용현외1개소_용현한양외계약및준공관련_의정부장비내역서_의정부_중학동_동대문" xfId="6427"/>
    <cellStyle name="_99광통신네트워크남구용현외1개소_용현한양외계약및준공관련_의정부장비내역서_의정부_중학동_동대문_서소문" xfId="6428"/>
    <cellStyle name="_99광통신네트워크남구용현외1개소_용현한양외계약및준공관련_의정부장비내역서_의정부_중학동_동대문_서소문_준공서류(LGT 031A1A2)" xfId="6429"/>
    <cellStyle name="_99광통신네트워크남구용현외1개소_용현한양외계약및준공관련_의정부장비내역서_의정부_중학동_동대문_서소문_준공서류(번동PC클럽)" xfId="6430"/>
    <cellStyle name="_99광통신네트워크남구용현외1개소_용현한양외계약및준공관련_의정부장비내역서_의정부_중학동_동대문_준공서류(LGT 031A1A2)" xfId="6431"/>
    <cellStyle name="_99광통신네트워크남구용현외1개소_용현한양외계약및준공관련_의정부장비내역서_의정부_중학동_동대문_준공서류(번동PC클럽)" xfId="6432"/>
    <cellStyle name="_99광통신네트워크남구용현외1개소_용현한양외계약및준공관련_의정부장비내역서_의정부_중학동_서소문" xfId="6433"/>
    <cellStyle name="_99광통신네트워크남구용현외1개소_용현한양외계약및준공관련_의정부장비내역서_의정부_중학동_서소문_준공서류(LGT 031A1A2)" xfId="6434"/>
    <cellStyle name="_99광통신네트워크남구용현외1개소_용현한양외계약및준공관련_의정부장비내역서_의정부_중학동_서소문_준공서류(번동PC클럽)" xfId="6435"/>
    <cellStyle name="_99광통신네트워크남구용현외1개소_용현한양외계약및준공관련_의정부장비내역서_의정부_중학동_준공서류(LGT 031A1A2)" xfId="6436"/>
    <cellStyle name="_99광통신네트워크남구용현외1개소_용현한양외계약및준공관련_의정부장비내역서_의정부_중학동_준공서류(번동PC클럽)" xfId="6437"/>
    <cellStyle name="_99광통신네트워크남구용현외1개소_용현한양외계약및준공관련_의정부장비내역서_준공서류(LGT 031A1A2)" xfId="6438"/>
    <cellStyle name="_99광통신네트워크남구용현외1개소_용현한양외계약및준공관련_의정부장비내역서_준공서류(번동PC클럽)" xfId="6439"/>
    <cellStyle name="_99광통신네트워크남구용현외1개소_용현한양외계약및준공관련_의정부장비내역서_중학동" xfId="6440"/>
    <cellStyle name="_99광통신네트워크남구용현외1개소_용현한양외계약및준공관련_의정부장비내역서_중학동_동대문" xfId="6441"/>
    <cellStyle name="_99광통신네트워크남구용현외1개소_용현한양외계약및준공관련_의정부장비내역서_중학동_동대문_서소문" xfId="6442"/>
    <cellStyle name="_99광통신네트워크남구용현외1개소_용현한양외계약및준공관련_의정부장비내역서_중학동_동대문_서소문_준공서류(LGT 031A1A2)" xfId="6443"/>
    <cellStyle name="_99광통신네트워크남구용현외1개소_용현한양외계약및준공관련_의정부장비내역서_중학동_동대문_서소문_준공서류(번동PC클럽)" xfId="6444"/>
    <cellStyle name="_99광통신네트워크남구용현외1개소_용현한양외계약및준공관련_의정부장비내역서_중학동_동대문_준공서류(LGT 031A1A2)" xfId="6445"/>
    <cellStyle name="_99광통신네트워크남구용현외1개소_용현한양외계약및준공관련_의정부장비내역서_중학동_동대문_준공서류(번동PC클럽)" xfId="6446"/>
    <cellStyle name="_99광통신네트워크남구용현외1개소_용현한양외계약및준공관련_의정부장비내역서_중학동_서소문" xfId="6447"/>
    <cellStyle name="_99광통신네트워크남구용현외1개소_용현한양외계약및준공관련_의정부장비내역서_중학동_서소문_준공서류(LGT 031A1A2)" xfId="6448"/>
    <cellStyle name="_99광통신네트워크남구용현외1개소_용현한양외계약및준공관련_의정부장비내역서_중학동_서소문_준공서류(번동PC클럽)" xfId="6449"/>
    <cellStyle name="_99광통신네트워크남구용현외1개소_용현한양외계약및준공관련_의정부장비내역서_중학동_준공서류(LGT 031A1A2)" xfId="6450"/>
    <cellStyle name="_99광통신네트워크남구용현외1개소_용현한양외계약및준공관련_의정부장비내역서_중학동_준공서류(번동PC클럽)" xfId="6451"/>
    <cellStyle name="_99광통신네트워크남구용현외1개소_용현한양외계약및준공관련_준공서류(LGT 031A1A2)" xfId="6452"/>
    <cellStyle name="_99광통신네트워크남구용현외1개소_용현한양외계약및준공관련_준공서류(번동PC클럽)" xfId="6453"/>
    <cellStyle name="_99광통신네트워크남구용현외1개소_용현한양외계약및준공관련_중학동" xfId="6454"/>
    <cellStyle name="_99광통신네트워크남구용현외1개소_용현한양외계약및준공관련_중학동_동대문" xfId="6455"/>
    <cellStyle name="_99광통신네트워크남구용현외1개소_용현한양외계약및준공관련_중학동_동대문_서소문" xfId="6456"/>
    <cellStyle name="_99광통신네트워크남구용현외1개소_용현한양외계약및준공관련_중학동_동대문_서소문_준공서류(LGT 031A1A2)" xfId="6457"/>
    <cellStyle name="_99광통신네트워크남구용현외1개소_용현한양외계약및준공관련_중학동_동대문_서소문_준공서류(번동PC클럽)" xfId="6458"/>
    <cellStyle name="_99광통신네트워크남구용현외1개소_용현한양외계약및준공관련_중학동_동대문_준공서류(LGT 031A1A2)" xfId="6459"/>
    <cellStyle name="_99광통신네트워크남구용현외1개소_용현한양외계약및준공관련_중학동_동대문_준공서류(번동PC클럽)" xfId="6460"/>
    <cellStyle name="_99광통신네트워크남구용현외1개소_용현한양외계약및준공관련_중학동_서소문" xfId="6461"/>
    <cellStyle name="_99광통신네트워크남구용현외1개소_용현한양외계약및준공관련_중학동_서소문_준공서류(LGT 031A1A2)" xfId="6462"/>
    <cellStyle name="_99광통신네트워크남구용현외1개소_용현한양외계약및준공관련_중학동_서소문_준공서류(번동PC클럽)" xfId="6463"/>
    <cellStyle name="_99광통신네트워크남구용현외1개소_용현한양외계약및준공관련_중학동_준공서류(LGT 031A1A2)" xfId="6464"/>
    <cellStyle name="_99광통신네트워크남구용현외1개소_용현한양외계약및준공관련_중학동_준공서류(번동PC클럽)" xfId="6465"/>
    <cellStyle name="_99광통신네트워크남구용현외1개소_파워콤간이공사관련" xfId="6466"/>
    <cellStyle name="_99광통신네트워크남구용현외1개소_파워콤간이공사관련_남대문" xfId="6467"/>
    <cellStyle name="_99광통신네트워크남구용현외1개소_파워콤간이공사관련_남대문_동대문" xfId="6468"/>
    <cellStyle name="_99광통신네트워크남구용현외1개소_파워콤간이공사관련_남대문_동대문_서소문" xfId="6469"/>
    <cellStyle name="_99광통신네트워크남구용현외1개소_파워콤간이공사관련_남대문_동대문_서소문_준공서류(LGT 031A1A2)" xfId="6470"/>
    <cellStyle name="_99광통신네트워크남구용현외1개소_파워콤간이공사관련_남대문_동대문_서소문_준공서류(번동PC클럽)" xfId="6471"/>
    <cellStyle name="_99광통신네트워크남구용현외1개소_파워콤간이공사관련_남대문_동대문_준공서류(LGT 031A1A2)" xfId="6472"/>
    <cellStyle name="_99광통신네트워크남구용현외1개소_파워콤간이공사관련_남대문_동대문_준공서류(번동PC클럽)" xfId="6473"/>
    <cellStyle name="_99광통신네트워크남구용현외1개소_파워콤간이공사관련_남대문_서소문" xfId="6474"/>
    <cellStyle name="_99광통신네트워크남구용현외1개소_파워콤간이공사관련_남대문_서소문_준공서류(LGT 031A1A2)" xfId="6475"/>
    <cellStyle name="_99광통신네트워크남구용현외1개소_파워콤간이공사관련_남대문_서소문_준공서류(번동PC클럽)" xfId="6476"/>
    <cellStyle name="_99광통신네트워크남구용현외1개소_파워콤간이공사관련_남대문_준공서류(LGT 031A1A2)" xfId="6477"/>
    <cellStyle name="_99광통신네트워크남구용현외1개소_파워콤간이공사관련_남대문_준공서류(번동PC클럽)" xfId="6478"/>
    <cellStyle name="_99광통신네트워크남구용현외1개소_파워콤간이공사관련_봅시다장비내역서" xfId="6479"/>
    <cellStyle name="_99광통신네트워크남구용현외1개소_파워콤간이공사관련_봅시다장비내역서_남대문" xfId="6480"/>
    <cellStyle name="_99광통신네트워크남구용현외1개소_파워콤간이공사관련_봅시다장비내역서_남대문_동대문" xfId="6481"/>
    <cellStyle name="_99광통신네트워크남구용현외1개소_파워콤간이공사관련_봅시다장비내역서_남대문_동대문_서소문" xfId="6482"/>
    <cellStyle name="_99광통신네트워크남구용현외1개소_파워콤간이공사관련_봅시다장비내역서_남대문_동대문_서소문_준공서류(LGT 031A1A2)" xfId="6483"/>
    <cellStyle name="_99광통신네트워크남구용현외1개소_파워콤간이공사관련_봅시다장비내역서_남대문_동대문_서소문_준공서류(번동PC클럽)" xfId="6484"/>
    <cellStyle name="_99광통신네트워크남구용현외1개소_파워콤간이공사관련_봅시다장비내역서_남대문_동대문_준공서류(LGT 031A1A2)" xfId="6485"/>
    <cellStyle name="_99광통신네트워크남구용현외1개소_파워콤간이공사관련_봅시다장비내역서_남대문_동대문_준공서류(번동PC클럽)" xfId="6486"/>
    <cellStyle name="_99광통신네트워크남구용현외1개소_파워콤간이공사관련_봅시다장비내역서_남대문_서소문" xfId="6487"/>
    <cellStyle name="_99광통신네트워크남구용현외1개소_파워콤간이공사관련_봅시다장비내역서_남대문_서소문_준공서류(LGT 031A1A2)" xfId="6488"/>
    <cellStyle name="_99광통신네트워크남구용현외1개소_파워콤간이공사관련_봅시다장비내역서_남대문_서소문_준공서류(번동PC클럽)" xfId="6489"/>
    <cellStyle name="_99광통신네트워크남구용현외1개소_파워콤간이공사관련_봅시다장비내역서_남대문_준공서류(LGT 031A1A2)" xfId="6490"/>
    <cellStyle name="_99광통신네트워크남구용현외1개소_파워콤간이공사관련_봅시다장비내역서_남대문_준공서류(번동PC클럽)" xfId="6491"/>
    <cellStyle name="_99광통신네트워크남구용현외1개소_파워콤간이공사관련_봅시다장비내역서_서소문" xfId="6492"/>
    <cellStyle name="_99광통신네트워크남구용현외1개소_파워콤간이공사관련_봅시다장비내역서_서소문_준공서류(LGT 031A1A2)" xfId="6493"/>
    <cellStyle name="_99광통신네트워크남구용현외1개소_파워콤간이공사관련_봅시다장비내역서_서소문_준공서류(번동PC클럽)" xfId="6494"/>
    <cellStyle name="_99광통신네트워크남구용현외1개소_파워콤간이공사관련_봅시다장비내역서_의정부" xfId="6495"/>
    <cellStyle name="_99광통신네트워크남구용현외1개소_파워콤간이공사관련_봅시다장비내역서_의정부_남대문" xfId="6496"/>
    <cellStyle name="_99광통신네트워크남구용현외1개소_파워콤간이공사관련_봅시다장비내역서_의정부_남대문_동대문" xfId="6497"/>
    <cellStyle name="_99광통신네트워크남구용현외1개소_파워콤간이공사관련_봅시다장비내역서_의정부_남대문_동대문_서소문" xfId="6498"/>
    <cellStyle name="_99광통신네트워크남구용현외1개소_파워콤간이공사관련_봅시다장비내역서_의정부_남대문_동대문_서소문_준공서류(LGT 031A1A2)" xfId="6499"/>
    <cellStyle name="_99광통신네트워크남구용현외1개소_파워콤간이공사관련_봅시다장비내역서_의정부_남대문_동대문_서소문_준공서류(번동PC클럽)" xfId="6500"/>
    <cellStyle name="_99광통신네트워크남구용현외1개소_파워콤간이공사관련_봅시다장비내역서_의정부_남대문_동대문_준공서류(LGT 031A1A2)" xfId="6501"/>
    <cellStyle name="_99광통신네트워크남구용현외1개소_파워콤간이공사관련_봅시다장비내역서_의정부_남대문_동대문_준공서류(번동PC클럽)" xfId="6502"/>
    <cellStyle name="_99광통신네트워크남구용현외1개소_파워콤간이공사관련_봅시다장비내역서_의정부_남대문_서소문" xfId="6503"/>
    <cellStyle name="_99광통신네트워크남구용현외1개소_파워콤간이공사관련_봅시다장비내역서_의정부_남대문_서소문_준공서류(LGT 031A1A2)" xfId="6504"/>
    <cellStyle name="_99광통신네트워크남구용현외1개소_파워콤간이공사관련_봅시다장비내역서_의정부_남대문_서소문_준공서류(번동PC클럽)" xfId="6505"/>
    <cellStyle name="_99광통신네트워크남구용현외1개소_파워콤간이공사관련_봅시다장비내역서_의정부_남대문_준공서류(LGT 031A1A2)" xfId="6506"/>
    <cellStyle name="_99광통신네트워크남구용현외1개소_파워콤간이공사관련_봅시다장비내역서_의정부_남대문_준공서류(번동PC클럽)" xfId="6507"/>
    <cellStyle name="_99광통신네트워크남구용현외1개소_파워콤간이공사관련_봅시다장비내역서_의정부_서소문" xfId="6508"/>
    <cellStyle name="_99광통신네트워크남구용현외1개소_파워콤간이공사관련_봅시다장비내역서_의정부_서소문_준공서류(LGT 031A1A2)" xfId="6509"/>
    <cellStyle name="_99광통신네트워크남구용현외1개소_파워콤간이공사관련_봅시다장비내역서_의정부_서소문_준공서류(번동PC클럽)" xfId="6510"/>
    <cellStyle name="_99광통신네트워크남구용현외1개소_파워콤간이공사관련_봅시다장비내역서_의정부_준공서류(LGT 031A1A2)" xfId="6511"/>
    <cellStyle name="_99광통신네트워크남구용현외1개소_파워콤간이공사관련_봅시다장비내역서_의정부_준공서류(번동PC클럽)" xfId="6512"/>
    <cellStyle name="_99광통신네트워크남구용현외1개소_파워콤간이공사관련_봅시다장비내역서_의정부_중학동" xfId="6513"/>
    <cellStyle name="_99광통신네트워크남구용현외1개소_파워콤간이공사관련_봅시다장비내역서_의정부_중학동_동대문" xfId="6514"/>
    <cellStyle name="_99광통신네트워크남구용현외1개소_파워콤간이공사관련_봅시다장비내역서_의정부_중학동_동대문_서소문" xfId="6515"/>
    <cellStyle name="_99광통신네트워크남구용현외1개소_파워콤간이공사관련_봅시다장비내역서_의정부_중학동_동대문_서소문_준공서류(LGT 031A1A2)" xfId="6516"/>
    <cellStyle name="_99광통신네트워크남구용현외1개소_파워콤간이공사관련_봅시다장비내역서_의정부_중학동_동대문_서소문_준공서류(번동PC클럽)" xfId="6517"/>
    <cellStyle name="_99광통신네트워크남구용현외1개소_파워콤간이공사관련_봅시다장비내역서_의정부_중학동_동대문_준공서류(LGT 031A1A2)" xfId="6518"/>
    <cellStyle name="_99광통신네트워크남구용현외1개소_파워콤간이공사관련_봅시다장비내역서_의정부_중학동_동대문_준공서류(번동PC클럽)" xfId="6519"/>
    <cellStyle name="_99광통신네트워크남구용현외1개소_파워콤간이공사관련_봅시다장비내역서_의정부_중학동_서소문" xfId="6520"/>
    <cellStyle name="_99광통신네트워크남구용현외1개소_파워콤간이공사관련_봅시다장비내역서_의정부_중학동_서소문_준공서류(LGT 031A1A2)" xfId="6521"/>
    <cellStyle name="_99광통신네트워크남구용현외1개소_파워콤간이공사관련_봅시다장비내역서_의정부_중학동_서소문_준공서류(번동PC클럽)" xfId="6522"/>
    <cellStyle name="_99광통신네트워크남구용현외1개소_파워콤간이공사관련_봅시다장비내역서_의정부_중학동_준공서류(LGT 031A1A2)" xfId="6523"/>
    <cellStyle name="_99광통신네트워크남구용현외1개소_파워콤간이공사관련_봅시다장비내역서_의정부_중학동_준공서류(번동PC클럽)" xfId="6524"/>
    <cellStyle name="_99광통신네트워크남구용현외1개소_파워콤간이공사관련_봅시다장비내역서_준공서류(LGT 031A1A2)" xfId="6525"/>
    <cellStyle name="_99광통신네트워크남구용현외1개소_파워콤간이공사관련_봅시다장비내역서_준공서류(번동PC클럽)" xfId="6526"/>
    <cellStyle name="_99광통신네트워크남구용현외1개소_파워콤간이공사관련_봅시다장비내역서_중학동" xfId="6527"/>
    <cellStyle name="_99광통신네트워크남구용현외1개소_파워콤간이공사관련_봅시다장비내역서_중학동_동대문" xfId="6528"/>
    <cellStyle name="_99광통신네트워크남구용현외1개소_파워콤간이공사관련_봅시다장비내역서_중학동_동대문_서소문" xfId="6529"/>
    <cellStyle name="_99광통신네트워크남구용현외1개소_파워콤간이공사관련_봅시다장비내역서_중학동_동대문_서소문_준공서류(LGT 031A1A2)" xfId="6530"/>
    <cellStyle name="_99광통신네트워크남구용현외1개소_파워콤간이공사관련_봅시다장비내역서_중학동_동대문_서소문_준공서류(번동PC클럽)" xfId="6531"/>
    <cellStyle name="_99광통신네트워크남구용현외1개소_파워콤간이공사관련_봅시다장비내역서_중학동_동대문_준공서류(LGT 031A1A2)" xfId="6532"/>
    <cellStyle name="_99광통신네트워크남구용현외1개소_파워콤간이공사관련_봅시다장비내역서_중학동_동대문_준공서류(번동PC클럽)" xfId="6533"/>
    <cellStyle name="_99광통신네트워크남구용현외1개소_파워콤간이공사관련_봅시다장비내역서_중학동_서소문" xfId="6534"/>
    <cellStyle name="_99광통신네트워크남구용현외1개소_파워콤간이공사관련_봅시다장비내역서_중학동_서소문_준공서류(LGT 031A1A2)" xfId="6535"/>
    <cellStyle name="_99광통신네트워크남구용현외1개소_파워콤간이공사관련_봅시다장비내역서_중학동_서소문_준공서류(번동PC클럽)" xfId="6536"/>
    <cellStyle name="_99광통신네트워크남구용현외1개소_파워콤간이공사관련_봅시다장비내역서_중학동_준공서류(LGT 031A1A2)" xfId="6537"/>
    <cellStyle name="_99광통신네트워크남구용현외1개소_파워콤간이공사관련_봅시다장비내역서_중학동_준공서류(번동PC클럽)" xfId="6538"/>
    <cellStyle name="_99광통신네트워크남구용현외1개소_파워콤간이공사관련_서소문" xfId="6539"/>
    <cellStyle name="_99광통신네트워크남구용현외1개소_파워콤간이공사관련_서소문_준공서류(LGT 031A1A2)" xfId="6540"/>
    <cellStyle name="_99광통신네트워크남구용현외1개소_파워콤간이공사관련_서소문_준공서류(번동PC클럽)" xfId="6541"/>
    <cellStyle name="_99광통신네트워크남구용현외1개소_파워콤간이공사관련_신호현자재내역 의정부" xfId="6542"/>
    <cellStyle name="_99광통신네트워크남구용현외1개소_파워콤간이공사관련_신호현자재내역 의정부_남대문" xfId="6543"/>
    <cellStyle name="_99광통신네트워크남구용현외1개소_파워콤간이공사관련_신호현자재내역 의정부_남대문_동대문" xfId="6544"/>
    <cellStyle name="_99광통신네트워크남구용현외1개소_파워콤간이공사관련_신호현자재내역 의정부_남대문_동대문_서소문" xfId="6545"/>
    <cellStyle name="_99광통신네트워크남구용현외1개소_파워콤간이공사관련_신호현자재내역 의정부_남대문_동대문_서소문_준공서류(LGT 031A1A2)" xfId="6546"/>
    <cellStyle name="_99광통신네트워크남구용현외1개소_파워콤간이공사관련_신호현자재내역 의정부_남대문_동대문_서소문_준공서류(번동PC클럽)" xfId="6547"/>
    <cellStyle name="_99광통신네트워크남구용현외1개소_파워콤간이공사관련_신호현자재내역 의정부_남대문_동대문_준공서류(LGT 031A1A2)" xfId="6548"/>
    <cellStyle name="_99광통신네트워크남구용현외1개소_파워콤간이공사관련_신호현자재내역 의정부_남대문_동대문_준공서류(번동PC클럽)" xfId="6549"/>
    <cellStyle name="_99광통신네트워크남구용현외1개소_파워콤간이공사관련_신호현자재내역 의정부_남대문_서소문" xfId="6550"/>
    <cellStyle name="_99광통신네트워크남구용현외1개소_파워콤간이공사관련_신호현자재내역 의정부_남대문_서소문_준공서류(LGT 031A1A2)" xfId="6551"/>
    <cellStyle name="_99광통신네트워크남구용현외1개소_파워콤간이공사관련_신호현자재내역 의정부_남대문_서소문_준공서류(번동PC클럽)" xfId="6552"/>
    <cellStyle name="_99광통신네트워크남구용현외1개소_파워콤간이공사관련_신호현자재내역 의정부_남대문_준공서류(LGT 031A1A2)" xfId="6553"/>
    <cellStyle name="_99광통신네트워크남구용현외1개소_파워콤간이공사관련_신호현자재내역 의정부_남대문_준공서류(번동PC클럽)" xfId="6554"/>
    <cellStyle name="_99광통신네트워크남구용현외1개소_파워콤간이공사관련_신호현자재내역 의정부_서소문" xfId="6555"/>
    <cellStyle name="_99광통신네트워크남구용현외1개소_파워콤간이공사관련_신호현자재내역 의정부_서소문_준공서류(LGT 031A1A2)" xfId="6556"/>
    <cellStyle name="_99광통신네트워크남구용현외1개소_파워콤간이공사관련_신호현자재내역 의정부_서소문_준공서류(번동PC클럽)" xfId="6557"/>
    <cellStyle name="_99광통신네트워크남구용현외1개소_파워콤간이공사관련_신호현자재내역 의정부_의정부" xfId="6558"/>
    <cellStyle name="_99광통신네트워크남구용현외1개소_파워콤간이공사관련_신호현자재내역 의정부_의정부_남대문" xfId="6559"/>
    <cellStyle name="_99광통신네트워크남구용현외1개소_파워콤간이공사관련_신호현자재내역 의정부_의정부_남대문_동대문" xfId="6560"/>
    <cellStyle name="_99광통신네트워크남구용현외1개소_파워콤간이공사관련_신호현자재내역 의정부_의정부_남대문_동대문_서소문" xfId="6561"/>
    <cellStyle name="_99광통신네트워크남구용현외1개소_파워콤간이공사관련_신호현자재내역 의정부_의정부_남대문_동대문_서소문_준공서류(LGT 031A1A2)" xfId="6562"/>
    <cellStyle name="_99광통신네트워크남구용현외1개소_파워콤간이공사관련_신호현자재내역 의정부_의정부_남대문_동대문_서소문_준공서류(번동PC클럽)" xfId="6563"/>
    <cellStyle name="_99광통신네트워크남구용현외1개소_파워콤간이공사관련_신호현자재내역 의정부_의정부_남대문_동대문_준공서류(LGT 031A1A2)" xfId="6564"/>
    <cellStyle name="_99광통신네트워크남구용현외1개소_파워콤간이공사관련_신호현자재내역 의정부_의정부_남대문_동대문_준공서류(번동PC클럽)" xfId="6565"/>
    <cellStyle name="_99광통신네트워크남구용현외1개소_파워콤간이공사관련_신호현자재내역 의정부_의정부_남대문_서소문" xfId="6566"/>
    <cellStyle name="_99광통신네트워크남구용현외1개소_파워콤간이공사관련_신호현자재내역 의정부_의정부_남대문_서소문_준공서류(LGT 031A1A2)" xfId="6567"/>
    <cellStyle name="_99광통신네트워크남구용현외1개소_파워콤간이공사관련_신호현자재내역 의정부_의정부_남대문_서소문_준공서류(번동PC클럽)" xfId="6568"/>
    <cellStyle name="_99광통신네트워크남구용현외1개소_파워콤간이공사관련_신호현자재내역 의정부_의정부_남대문_준공서류(LGT 031A1A2)" xfId="6569"/>
    <cellStyle name="_99광통신네트워크남구용현외1개소_파워콤간이공사관련_신호현자재내역 의정부_의정부_남대문_준공서류(번동PC클럽)" xfId="6570"/>
    <cellStyle name="_99광통신네트워크남구용현외1개소_파워콤간이공사관련_신호현자재내역 의정부_의정부_서소문" xfId="6571"/>
    <cellStyle name="_99광통신네트워크남구용현외1개소_파워콤간이공사관련_신호현자재내역 의정부_의정부_서소문_준공서류(LGT 031A1A2)" xfId="6572"/>
    <cellStyle name="_99광통신네트워크남구용현외1개소_파워콤간이공사관련_신호현자재내역 의정부_의정부_서소문_준공서류(번동PC클럽)" xfId="6573"/>
    <cellStyle name="_99광통신네트워크남구용현외1개소_파워콤간이공사관련_신호현자재내역 의정부_의정부_준공서류(LGT 031A1A2)" xfId="6574"/>
    <cellStyle name="_99광통신네트워크남구용현외1개소_파워콤간이공사관련_신호현자재내역 의정부_의정부_준공서류(번동PC클럽)" xfId="6575"/>
    <cellStyle name="_99광통신네트워크남구용현외1개소_파워콤간이공사관련_신호현자재내역 의정부_의정부_중학동" xfId="6576"/>
    <cellStyle name="_99광통신네트워크남구용현외1개소_파워콤간이공사관련_신호현자재내역 의정부_의정부_중학동_동대문" xfId="6577"/>
    <cellStyle name="_99광통신네트워크남구용현외1개소_파워콤간이공사관련_신호현자재내역 의정부_의정부_중학동_동대문_서소문" xfId="6578"/>
    <cellStyle name="_99광통신네트워크남구용현외1개소_파워콤간이공사관련_신호현자재내역 의정부_의정부_중학동_동대문_서소문_준공서류(LGT 031A1A2)" xfId="6579"/>
    <cellStyle name="_99광통신네트워크남구용현외1개소_파워콤간이공사관련_신호현자재내역 의정부_의정부_중학동_동대문_서소문_준공서류(번동PC클럽)" xfId="6580"/>
    <cellStyle name="_99광통신네트워크남구용현외1개소_파워콤간이공사관련_신호현자재내역 의정부_의정부_중학동_동대문_준공서류(LGT 031A1A2)" xfId="6581"/>
    <cellStyle name="_99광통신네트워크남구용현외1개소_파워콤간이공사관련_신호현자재내역 의정부_의정부_중학동_동대문_준공서류(번동PC클럽)" xfId="6582"/>
    <cellStyle name="_99광통신네트워크남구용현외1개소_파워콤간이공사관련_신호현자재내역 의정부_의정부_중학동_서소문" xfId="6583"/>
    <cellStyle name="_99광통신네트워크남구용현외1개소_파워콤간이공사관련_신호현자재내역 의정부_의정부_중학동_서소문_준공서류(LGT 031A1A2)" xfId="6584"/>
    <cellStyle name="_99광통신네트워크남구용현외1개소_파워콤간이공사관련_신호현자재내역 의정부_의정부_중학동_서소문_준공서류(번동PC클럽)" xfId="6585"/>
    <cellStyle name="_99광통신네트워크남구용현외1개소_파워콤간이공사관련_신호현자재내역 의정부_의정부_중학동_준공서류(LGT 031A1A2)" xfId="6586"/>
    <cellStyle name="_99광통신네트워크남구용현외1개소_파워콤간이공사관련_신호현자재내역 의정부_의정부_중학동_준공서류(번동PC클럽)" xfId="6587"/>
    <cellStyle name="_99광통신네트워크남구용현외1개소_파워콤간이공사관련_신호현자재내역 의정부_준공서류(LGT 031A1A2)" xfId="6588"/>
    <cellStyle name="_99광통신네트워크남구용현외1개소_파워콤간이공사관련_신호현자재내역 의정부_준공서류(번동PC클럽)" xfId="6589"/>
    <cellStyle name="_99광통신네트워크남구용현외1개소_파워콤간이공사관련_신호현자재내역 의정부_중학동" xfId="6590"/>
    <cellStyle name="_99광통신네트워크남구용현외1개소_파워콤간이공사관련_신호현자재내역 의정부_중학동_동대문" xfId="6591"/>
    <cellStyle name="_99광통신네트워크남구용현외1개소_파워콤간이공사관련_신호현자재내역 의정부_중학동_동대문_서소문" xfId="6592"/>
    <cellStyle name="_99광통신네트워크남구용현외1개소_파워콤간이공사관련_신호현자재내역 의정부_중학동_동대문_서소문_준공서류(LGT 031A1A2)" xfId="6593"/>
    <cellStyle name="_99광통신네트워크남구용현외1개소_파워콤간이공사관련_신호현자재내역 의정부_중학동_동대문_서소문_준공서류(번동PC클럽)" xfId="6594"/>
    <cellStyle name="_99광통신네트워크남구용현외1개소_파워콤간이공사관련_신호현자재내역 의정부_중학동_동대문_준공서류(LGT 031A1A2)" xfId="6595"/>
    <cellStyle name="_99광통신네트워크남구용현외1개소_파워콤간이공사관련_신호현자재내역 의정부_중학동_동대문_준공서류(번동PC클럽)" xfId="6596"/>
    <cellStyle name="_99광통신네트워크남구용현외1개소_파워콤간이공사관련_신호현자재내역 의정부_중학동_서소문" xfId="6597"/>
    <cellStyle name="_99광통신네트워크남구용현외1개소_파워콤간이공사관련_신호현자재내역 의정부_중학동_서소문_준공서류(LGT 031A1A2)" xfId="6598"/>
    <cellStyle name="_99광통신네트워크남구용현외1개소_파워콤간이공사관련_신호현자재내역 의정부_중학동_서소문_준공서류(번동PC클럽)" xfId="6599"/>
    <cellStyle name="_99광통신네트워크남구용현외1개소_파워콤간이공사관련_신호현자재내역 의정부_중학동_준공서류(LGT 031A1A2)" xfId="6600"/>
    <cellStyle name="_99광통신네트워크남구용현외1개소_파워콤간이공사관련_신호현자재내역 의정부_중학동_준공서류(번동PC클럽)" xfId="6601"/>
    <cellStyle name="_99광통신네트워크남구용현외1개소_파워콤간이공사관련_의정부장비내역서" xfId="6602"/>
    <cellStyle name="_99광통신네트워크남구용현외1개소_파워콤간이공사관련_의정부장비내역서_남대문" xfId="6603"/>
    <cellStyle name="_99광통신네트워크남구용현외1개소_파워콤간이공사관련_의정부장비내역서_남대문_동대문" xfId="6604"/>
    <cellStyle name="_99광통신네트워크남구용현외1개소_파워콤간이공사관련_의정부장비내역서_남대문_동대문_서소문" xfId="6605"/>
    <cellStyle name="_99광통신네트워크남구용현외1개소_파워콤간이공사관련_의정부장비내역서_남대문_동대문_서소문_준공서류(LGT 031A1A2)" xfId="6606"/>
    <cellStyle name="_99광통신네트워크남구용현외1개소_파워콤간이공사관련_의정부장비내역서_남대문_동대문_서소문_준공서류(번동PC클럽)" xfId="6607"/>
    <cellStyle name="_99광통신네트워크남구용현외1개소_파워콤간이공사관련_의정부장비내역서_남대문_동대문_준공서류(LGT 031A1A2)" xfId="6608"/>
    <cellStyle name="_99광통신네트워크남구용현외1개소_파워콤간이공사관련_의정부장비내역서_남대문_동대문_준공서류(번동PC클럽)" xfId="6609"/>
    <cellStyle name="_99광통신네트워크남구용현외1개소_파워콤간이공사관련_의정부장비내역서_남대문_서소문" xfId="6610"/>
    <cellStyle name="_99광통신네트워크남구용현외1개소_파워콤간이공사관련_의정부장비내역서_남대문_서소문_준공서류(LGT 031A1A2)" xfId="6611"/>
    <cellStyle name="_99광통신네트워크남구용현외1개소_파워콤간이공사관련_의정부장비내역서_남대문_서소문_준공서류(번동PC클럽)" xfId="6612"/>
    <cellStyle name="_99광통신네트워크남구용현외1개소_파워콤간이공사관련_의정부장비내역서_남대문_준공서류(LGT 031A1A2)" xfId="6613"/>
    <cellStyle name="_99광통신네트워크남구용현외1개소_파워콤간이공사관련_의정부장비내역서_남대문_준공서류(번동PC클럽)" xfId="6614"/>
    <cellStyle name="_99광통신네트워크남구용현외1개소_파워콤간이공사관련_의정부장비내역서_서소문" xfId="6615"/>
    <cellStyle name="_99광통신네트워크남구용현외1개소_파워콤간이공사관련_의정부장비내역서_서소문_준공서류(LGT 031A1A2)" xfId="6616"/>
    <cellStyle name="_99광통신네트워크남구용현외1개소_파워콤간이공사관련_의정부장비내역서_서소문_준공서류(번동PC클럽)" xfId="6617"/>
    <cellStyle name="_99광통신네트워크남구용현외1개소_파워콤간이공사관련_의정부장비내역서_의정부" xfId="6618"/>
    <cellStyle name="_99광통신네트워크남구용현외1개소_파워콤간이공사관련_의정부장비내역서_의정부_남대문" xfId="6619"/>
    <cellStyle name="_99광통신네트워크남구용현외1개소_파워콤간이공사관련_의정부장비내역서_의정부_남대문_동대문" xfId="6620"/>
    <cellStyle name="_99광통신네트워크남구용현외1개소_파워콤간이공사관련_의정부장비내역서_의정부_남대문_동대문_서소문" xfId="6621"/>
    <cellStyle name="_99광통신네트워크남구용현외1개소_파워콤간이공사관련_의정부장비내역서_의정부_남대문_동대문_서소문_준공서류(LGT 031A1A2)" xfId="6622"/>
    <cellStyle name="_99광통신네트워크남구용현외1개소_파워콤간이공사관련_의정부장비내역서_의정부_남대문_동대문_서소문_준공서류(번동PC클럽)" xfId="6623"/>
    <cellStyle name="_99광통신네트워크남구용현외1개소_파워콤간이공사관련_의정부장비내역서_의정부_남대문_동대문_준공서류(LGT 031A1A2)" xfId="6624"/>
    <cellStyle name="_99광통신네트워크남구용현외1개소_파워콤간이공사관련_의정부장비내역서_의정부_남대문_동대문_준공서류(번동PC클럽)" xfId="6625"/>
    <cellStyle name="_99광통신네트워크남구용현외1개소_파워콤간이공사관련_의정부장비내역서_의정부_남대문_서소문" xfId="6626"/>
    <cellStyle name="_99광통신네트워크남구용현외1개소_파워콤간이공사관련_의정부장비내역서_의정부_남대문_서소문_준공서류(LGT 031A1A2)" xfId="6627"/>
    <cellStyle name="_99광통신네트워크남구용현외1개소_파워콤간이공사관련_의정부장비내역서_의정부_남대문_서소문_준공서류(번동PC클럽)" xfId="6628"/>
    <cellStyle name="_99광통신네트워크남구용현외1개소_파워콤간이공사관련_의정부장비내역서_의정부_남대문_준공서류(LGT 031A1A2)" xfId="6629"/>
    <cellStyle name="_99광통신네트워크남구용현외1개소_파워콤간이공사관련_의정부장비내역서_의정부_남대문_준공서류(번동PC클럽)" xfId="6630"/>
    <cellStyle name="_99광통신네트워크남구용현외1개소_파워콤간이공사관련_의정부장비내역서_의정부_서소문" xfId="6631"/>
    <cellStyle name="_99광통신네트워크남구용현외1개소_파워콤간이공사관련_의정부장비내역서_의정부_서소문_준공서류(LGT 031A1A2)" xfId="6632"/>
    <cellStyle name="_99광통신네트워크남구용현외1개소_파워콤간이공사관련_의정부장비내역서_의정부_서소문_준공서류(번동PC클럽)" xfId="6633"/>
    <cellStyle name="_99광통신네트워크남구용현외1개소_파워콤간이공사관련_의정부장비내역서_의정부_준공서류(LGT 031A1A2)" xfId="6634"/>
    <cellStyle name="_99광통신네트워크남구용현외1개소_파워콤간이공사관련_의정부장비내역서_의정부_준공서류(번동PC클럽)" xfId="6635"/>
    <cellStyle name="_99광통신네트워크남구용현외1개소_파워콤간이공사관련_의정부장비내역서_의정부_중학동" xfId="6636"/>
    <cellStyle name="_99광통신네트워크남구용현외1개소_파워콤간이공사관련_의정부장비내역서_의정부_중학동_동대문" xfId="6637"/>
    <cellStyle name="_99광통신네트워크남구용현외1개소_파워콤간이공사관련_의정부장비내역서_의정부_중학동_동대문_서소문" xfId="6638"/>
    <cellStyle name="_99광통신네트워크남구용현외1개소_파워콤간이공사관련_의정부장비내역서_의정부_중학동_동대문_서소문_준공서류(LGT 031A1A2)" xfId="6639"/>
    <cellStyle name="_99광통신네트워크남구용현외1개소_파워콤간이공사관련_의정부장비내역서_의정부_중학동_동대문_서소문_준공서류(번동PC클럽)" xfId="6640"/>
    <cellStyle name="_99광통신네트워크남구용현외1개소_파워콤간이공사관련_의정부장비내역서_의정부_중학동_동대문_준공서류(LGT 031A1A2)" xfId="6641"/>
    <cellStyle name="_99광통신네트워크남구용현외1개소_파워콤간이공사관련_의정부장비내역서_의정부_중학동_동대문_준공서류(번동PC클럽)" xfId="6642"/>
    <cellStyle name="_99광통신네트워크남구용현외1개소_파워콤간이공사관련_의정부장비내역서_의정부_중학동_서소문" xfId="6643"/>
    <cellStyle name="_99광통신네트워크남구용현외1개소_파워콤간이공사관련_의정부장비내역서_의정부_중학동_서소문_준공서류(LGT 031A1A2)" xfId="6644"/>
    <cellStyle name="_99광통신네트워크남구용현외1개소_파워콤간이공사관련_의정부장비내역서_의정부_중학동_서소문_준공서류(번동PC클럽)" xfId="6645"/>
    <cellStyle name="_99광통신네트워크남구용현외1개소_파워콤간이공사관련_의정부장비내역서_의정부_중학동_준공서류(LGT 031A1A2)" xfId="6646"/>
    <cellStyle name="_99광통신네트워크남구용현외1개소_파워콤간이공사관련_의정부장비내역서_의정부_중학동_준공서류(번동PC클럽)" xfId="6647"/>
    <cellStyle name="_99광통신네트워크남구용현외1개소_파워콤간이공사관련_의정부장비내역서_준공서류(LGT 031A1A2)" xfId="6648"/>
    <cellStyle name="_99광통신네트워크남구용현외1개소_파워콤간이공사관련_의정부장비내역서_준공서류(번동PC클럽)" xfId="6649"/>
    <cellStyle name="_99광통신네트워크남구용현외1개소_파워콤간이공사관련_의정부장비내역서_중학동" xfId="6650"/>
    <cellStyle name="_99광통신네트워크남구용현외1개소_파워콤간이공사관련_의정부장비내역서_중학동_동대문" xfId="6651"/>
    <cellStyle name="_99광통신네트워크남구용현외1개소_파워콤간이공사관련_의정부장비내역서_중학동_동대문_서소문" xfId="6652"/>
    <cellStyle name="_99광통신네트워크남구용현외1개소_파워콤간이공사관련_의정부장비내역서_중학동_동대문_서소문_준공서류(LGT 031A1A2)" xfId="6653"/>
    <cellStyle name="_99광통신네트워크남구용현외1개소_파워콤간이공사관련_의정부장비내역서_중학동_동대문_서소문_준공서류(번동PC클럽)" xfId="6654"/>
    <cellStyle name="_99광통신네트워크남구용현외1개소_파워콤간이공사관련_의정부장비내역서_중학동_동대문_준공서류(LGT 031A1A2)" xfId="6655"/>
    <cellStyle name="_99광통신네트워크남구용현외1개소_파워콤간이공사관련_의정부장비내역서_중학동_동대문_준공서류(번동PC클럽)" xfId="6656"/>
    <cellStyle name="_99광통신네트워크남구용현외1개소_파워콤간이공사관련_의정부장비내역서_중학동_서소문" xfId="6657"/>
    <cellStyle name="_99광통신네트워크남구용현외1개소_파워콤간이공사관련_의정부장비내역서_중학동_서소문_준공서류(LGT 031A1A2)" xfId="6658"/>
    <cellStyle name="_99광통신네트워크남구용현외1개소_파워콤간이공사관련_의정부장비내역서_중학동_서소문_준공서류(번동PC클럽)" xfId="6659"/>
    <cellStyle name="_99광통신네트워크남구용현외1개소_파워콤간이공사관련_의정부장비내역서_중학동_준공서류(LGT 031A1A2)" xfId="6660"/>
    <cellStyle name="_99광통신네트워크남구용현외1개소_파워콤간이공사관련_의정부장비내역서_중학동_준공서류(번동PC클럽)" xfId="6661"/>
    <cellStyle name="_99광통신네트워크남구용현외1개소_파워콤간이공사관련_준공서류(LGT 031A1A2)" xfId="6662"/>
    <cellStyle name="_99광통신네트워크남구용현외1개소_파워콤간이공사관련_준공서류(번동PC클럽)" xfId="6663"/>
    <cellStyle name="_99광통신네트워크남구용현외1개소_파워콤간이공사관련_중학동" xfId="6664"/>
    <cellStyle name="_99광통신네트워크남구용현외1개소_파워콤간이공사관련_중학동_동대문" xfId="6665"/>
    <cellStyle name="_99광통신네트워크남구용현외1개소_파워콤간이공사관련_중학동_동대문_서소문" xfId="6666"/>
    <cellStyle name="_99광통신네트워크남구용현외1개소_파워콤간이공사관련_중학동_동대문_서소문_준공서류(LGT 031A1A2)" xfId="6667"/>
    <cellStyle name="_99광통신네트워크남구용현외1개소_파워콤간이공사관련_중학동_동대문_서소문_준공서류(번동PC클럽)" xfId="6668"/>
    <cellStyle name="_99광통신네트워크남구용현외1개소_파워콤간이공사관련_중학동_동대문_준공서류(LGT 031A1A2)" xfId="6669"/>
    <cellStyle name="_99광통신네트워크남구용현외1개소_파워콤간이공사관련_중학동_동대문_준공서류(번동PC클럽)" xfId="6670"/>
    <cellStyle name="_99광통신네트워크남구용현외1개소_파워콤간이공사관련_중학동_서소문" xfId="6671"/>
    <cellStyle name="_99광통신네트워크남구용현외1개소_파워콤간이공사관련_중학동_서소문_준공서류(LGT 031A1A2)" xfId="6672"/>
    <cellStyle name="_99광통신네트워크남구용현외1개소_파워콤간이공사관련_중학동_서소문_준공서류(번동PC클럽)" xfId="6673"/>
    <cellStyle name="_99광통신네트워크남구용현외1개소_파워콤간이공사관련_중학동_준공서류(LGT 031A1A2)" xfId="6674"/>
    <cellStyle name="_99광통신네트워크남구용현외1개소_파워콤간이공사관련_중학동_준공서류(번동PC클럽)" xfId="6675"/>
    <cellStyle name="_99광통신시흥방산" xfId="6676"/>
    <cellStyle name="_99광통신시흥방산_1" xfId="6677"/>
    <cellStyle name="_99광통신시흥방산_1_남대문" xfId="6678"/>
    <cellStyle name="_99광통신시흥방산_1_남대문_동대문" xfId="6679"/>
    <cellStyle name="_99광통신시흥방산_1_남대문_동대문_서소문" xfId="6680"/>
    <cellStyle name="_99광통신시흥방산_1_남대문_동대문_서소문_준공서류(LGT 031A1A2)" xfId="6681"/>
    <cellStyle name="_99광통신시흥방산_1_남대문_동대문_서소문_준공서류(번동PC클럽)" xfId="6682"/>
    <cellStyle name="_99광통신시흥방산_1_남대문_동대문_준공서류(LGT 031A1A2)" xfId="6683"/>
    <cellStyle name="_99광통신시흥방산_1_남대문_동대문_준공서류(번동PC클럽)" xfId="6684"/>
    <cellStyle name="_99광통신시흥방산_1_남대문_서소문" xfId="6685"/>
    <cellStyle name="_99광통신시흥방산_1_남대문_서소문_준공서류(LGT 031A1A2)" xfId="6686"/>
    <cellStyle name="_99광통신시흥방산_1_남대문_서소문_준공서류(번동PC클럽)" xfId="6687"/>
    <cellStyle name="_99광통신시흥방산_1_남대문_준공서류(LGT 031A1A2)" xfId="6688"/>
    <cellStyle name="_99광통신시흥방산_1_남대문_준공서류(번동PC클럽)" xfId="6689"/>
    <cellStyle name="_99광통신시흥방산_1_봅시다장비내역서" xfId="6690"/>
    <cellStyle name="_99광통신시흥방산_1_봅시다장비내역서_남대문" xfId="6691"/>
    <cellStyle name="_99광통신시흥방산_1_봅시다장비내역서_남대문_동대문" xfId="6692"/>
    <cellStyle name="_99광통신시흥방산_1_봅시다장비내역서_남대문_동대문_서소문" xfId="6693"/>
    <cellStyle name="_99광통신시흥방산_1_봅시다장비내역서_남대문_동대문_서소문_준공서류(LGT 031A1A2)" xfId="6694"/>
    <cellStyle name="_99광통신시흥방산_1_봅시다장비내역서_남대문_동대문_서소문_준공서류(번동PC클럽)" xfId="6695"/>
    <cellStyle name="_99광통신시흥방산_1_봅시다장비내역서_남대문_동대문_준공서류(LGT 031A1A2)" xfId="6696"/>
    <cellStyle name="_99광통신시흥방산_1_봅시다장비내역서_남대문_동대문_준공서류(번동PC클럽)" xfId="6697"/>
    <cellStyle name="_99광통신시흥방산_1_봅시다장비내역서_남대문_서소문" xfId="6698"/>
    <cellStyle name="_99광통신시흥방산_1_봅시다장비내역서_남대문_서소문_준공서류(LGT 031A1A2)" xfId="6699"/>
    <cellStyle name="_99광통신시흥방산_1_봅시다장비내역서_남대문_서소문_준공서류(번동PC클럽)" xfId="6700"/>
    <cellStyle name="_99광통신시흥방산_1_봅시다장비내역서_남대문_준공서류(LGT 031A1A2)" xfId="6701"/>
    <cellStyle name="_99광통신시흥방산_1_봅시다장비내역서_남대문_준공서류(번동PC클럽)" xfId="6702"/>
    <cellStyle name="_99광통신시흥방산_1_봅시다장비내역서_서소문" xfId="6703"/>
    <cellStyle name="_99광통신시흥방산_1_봅시다장비내역서_서소문_준공서류(LGT 031A1A2)" xfId="6704"/>
    <cellStyle name="_99광통신시흥방산_1_봅시다장비내역서_서소문_준공서류(번동PC클럽)" xfId="6705"/>
    <cellStyle name="_99광통신시흥방산_1_봅시다장비내역서_의정부" xfId="6706"/>
    <cellStyle name="_99광통신시흥방산_1_봅시다장비내역서_의정부_남대문" xfId="6707"/>
    <cellStyle name="_99광통신시흥방산_1_봅시다장비내역서_의정부_남대문_동대문" xfId="6708"/>
    <cellStyle name="_99광통신시흥방산_1_봅시다장비내역서_의정부_남대문_동대문_서소문" xfId="6709"/>
    <cellStyle name="_99광통신시흥방산_1_봅시다장비내역서_의정부_남대문_동대문_서소문_준공서류(LGT 031A1A2)" xfId="6710"/>
    <cellStyle name="_99광통신시흥방산_1_봅시다장비내역서_의정부_남대문_동대문_서소문_준공서류(번동PC클럽)" xfId="6711"/>
    <cellStyle name="_99광통신시흥방산_1_봅시다장비내역서_의정부_남대문_동대문_준공서류(LGT 031A1A2)" xfId="6712"/>
    <cellStyle name="_99광통신시흥방산_1_봅시다장비내역서_의정부_남대문_동대문_준공서류(번동PC클럽)" xfId="6713"/>
    <cellStyle name="_99광통신시흥방산_1_봅시다장비내역서_의정부_남대문_서소문" xfId="6714"/>
    <cellStyle name="_99광통신시흥방산_1_봅시다장비내역서_의정부_남대문_서소문_준공서류(LGT 031A1A2)" xfId="6715"/>
    <cellStyle name="_99광통신시흥방산_1_봅시다장비내역서_의정부_남대문_서소문_준공서류(번동PC클럽)" xfId="6716"/>
    <cellStyle name="_99광통신시흥방산_1_봅시다장비내역서_의정부_남대문_준공서류(LGT 031A1A2)" xfId="6717"/>
    <cellStyle name="_99광통신시흥방산_1_봅시다장비내역서_의정부_남대문_준공서류(번동PC클럽)" xfId="6718"/>
    <cellStyle name="_99광통신시흥방산_1_봅시다장비내역서_의정부_서소문" xfId="6719"/>
    <cellStyle name="_99광통신시흥방산_1_봅시다장비내역서_의정부_서소문_준공서류(LGT 031A1A2)" xfId="6720"/>
    <cellStyle name="_99광통신시흥방산_1_봅시다장비내역서_의정부_서소문_준공서류(번동PC클럽)" xfId="6721"/>
    <cellStyle name="_99광통신시흥방산_1_봅시다장비내역서_의정부_준공서류(LGT 031A1A2)" xfId="6722"/>
    <cellStyle name="_99광통신시흥방산_1_봅시다장비내역서_의정부_준공서류(번동PC클럽)" xfId="6723"/>
    <cellStyle name="_99광통신시흥방산_1_봅시다장비내역서_의정부_중학동" xfId="6724"/>
    <cellStyle name="_99광통신시흥방산_1_봅시다장비내역서_의정부_중학동_동대문" xfId="6725"/>
    <cellStyle name="_99광통신시흥방산_1_봅시다장비내역서_의정부_중학동_동대문_서소문" xfId="6726"/>
    <cellStyle name="_99광통신시흥방산_1_봅시다장비내역서_의정부_중학동_동대문_서소문_준공서류(LGT 031A1A2)" xfId="6727"/>
    <cellStyle name="_99광통신시흥방산_1_봅시다장비내역서_의정부_중학동_동대문_서소문_준공서류(번동PC클럽)" xfId="6728"/>
    <cellStyle name="_99광통신시흥방산_1_봅시다장비내역서_의정부_중학동_동대문_준공서류(LGT 031A1A2)" xfId="6729"/>
    <cellStyle name="_99광통신시흥방산_1_봅시다장비내역서_의정부_중학동_동대문_준공서류(번동PC클럽)" xfId="6730"/>
    <cellStyle name="_99광통신시흥방산_1_봅시다장비내역서_의정부_중학동_서소문" xfId="6731"/>
    <cellStyle name="_99광통신시흥방산_1_봅시다장비내역서_의정부_중학동_서소문_준공서류(LGT 031A1A2)" xfId="6732"/>
    <cellStyle name="_99광통신시흥방산_1_봅시다장비내역서_의정부_중학동_서소문_준공서류(번동PC클럽)" xfId="6733"/>
    <cellStyle name="_99광통신시흥방산_1_봅시다장비내역서_의정부_중학동_준공서류(LGT 031A1A2)" xfId="6734"/>
    <cellStyle name="_99광통신시흥방산_1_봅시다장비내역서_의정부_중학동_준공서류(번동PC클럽)" xfId="6735"/>
    <cellStyle name="_99광통신시흥방산_1_봅시다장비내역서_준공서류(LGT 031A1A2)" xfId="6736"/>
    <cellStyle name="_99광통신시흥방산_1_봅시다장비내역서_준공서류(번동PC클럽)" xfId="6737"/>
    <cellStyle name="_99광통신시흥방산_1_봅시다장비내역서_중학동" xfId="6738"/>
    <cellStyle name="_99광통신시흥방산_1_봅시다장비내역서_중학동_동대문" xfId="6739"/>
    <cellStyle name="_99광통신시흥방산_1_봅시다장비내역서_중학동_동대문_서소문" xfId="6740"/>
    <cellStyle name="_99광통신시흥방산_1_봅시다장비내역서_중학동_동대문_서소문_준공서류(LGT 031A1A2)" xfId="6741"/>
    <cellStyle name="_99광통신시흥방산_1_봅시다장비내역서_중학동_동대문_서소문_준공서류(번동PC클럽)" xfId="6742"/>
    <cellStyle name="_99광통신시흥방산_1_봅시다장비내역서_중학동_동대문_준공서류(LGT 031A1A2)" xfId="6743"/>
    <cellStyle name="_99광통신시흥방산_1_봅시다장비내역서_중학동_동대문_준공서류(번동PC클럽)" xfId="6744"/>
    <cellStyle name="_99광통신시흥방산_1_봅시다장비내역서_중학동_서소문" xfId="6745"/>
    <cellStyle name="_99광통신시흥방산_1_봅시다장비내역서_중학동_서소문_준공서류(LGT 031A1A2)" xfId="6746"/>
    <cellStyle name="_99광통신시흥방산_1_봅시다장비내역서_중학동_서소문_준공서류(번동PC클럽)" xfId="6747"/>
    <cellStyle name="_99광통신시흥방산_1_봅시다장비내역서_중학동_준공서류(LGT 031A1A2)" xfId="6748"/>
    <cellStyle name="_99광통신시흥방산_1_봅시다장비내역서_중학동_준공서류(번동PC클럽)" xfId="6749"/>
    <cellStyle name="_99광통신시흥방산_1_서소문" xfId="6750"/>
    <cellStyle name="_99광통신시흥방산_1_서소문_준공서류(LGT 031A1A2)" xfId="6751"/>
    <cellStyle name="_99광통신시흥방산_1_서소문_준공서류(번동PC클럽)" xfId="6752"/>
    <cellStyle name="_99광통신시흥방산_1_신호현자재내역 의정부" xfId="6753"/>
    <cellStyle name="_99광통신시흥방산_1_신호현자재내역 의정부_남대문" xfId="6754"/>
    <cellStyle name="_99광통신시흥방산_1_신호현자재내역 의정부_남대문_동대문" xfId="6755"/>
    <cellStyle name="_99광통신시흥방산_1_신호현자재내역 의정부_남대문_동대문_서소문" xfId="6756"/>
    <cellStyle name="_99광통신시흥방산_1_신호현자재내역 의정부_남대문_동대문_서소문_준공서류(LGT 031A1A2)" xfId="6757"/>
    <cellStyle name="_99광통신시흥방산_1_신호현자재내역 의정부_남대문_동대문_서소문_준공서류(번동PC클럽)" xfId="6758"/>
    <cellStyle name="_99광통신시흥방산_1_신호현자재내역 의정부_남대문_동대문_준공서류(LGT 031A1A2)" xfId="6759"/>
    <cellStyle name="_99광통신시흥방산_1_신호현자재내역 의정부_남대문_동대문_준공서류(번동PC클럽)" xfId="6760"/>
    <cellStyle name="_99광통신시흥방산_1_신호현자재내역 의정부_남대문_서소문" xfId="6761"/>
    <cellStyle name="_99광통신시흥방산_1_신호현자재내역 의정부_남대문_서소문_준공서류(LGT 031A1A2)" xfId="6762"/>
    <cellStyle name="_99광통신시흥방산_1_신호현자재내역 의정부_남대문_서소문_준공서류(번동PC클럽)" xfId="6763"/>
    <cellStyle name="_99광통신시흥방산_1_신호현자재내역 의정부_남대문_준공서류(LGT 031A1A2)" xfId="6764"/>
    <cellStyle name="_99광통신시흥방산_1_신호현자재내역 의정부_남대문_준공서류(번동PC클럽)" xfId="6765"/>
    <cellStyle name="_99광통신시흥방산_1_신호현자재내역 의정부_서소문" xfId="6766"/>
    <cellStyle name="_99광통신시흥방산_1_신호현자재내역 의정부_서소문_준공서류(LGT 031A1A2)" xfId="6767"/>
    <cellStyle name="_99광통신시흥방산_1_신호현자재내역 의정부_서소문_준공서류(번동PC클럽)" xfId="6768"/>
    <cellStyle name="_99광통신시흥방산_1_신호현자재내역 의정부_의정부" xfId="6769"/>
    <cellStyle name="_99광통신시흥방산_1_신호현자재내역 의정부_의정부_남대문" xfId="6770"/>
    <cellStyle name="_99광통신시흥방산_1_신호현자재내역 의정부_의정부_남대문_동대문" xfId="6771"/>
    <cellStyle name="_99광통신시흥방산_1_신호현자재내역 의정부_의정부_남대문_동대문_서소문" xfId="6772"/>
    <cellStyle name="_99광통신시흥방산_1_신호현자재내역 의정부_의정부_남대문_동대문_서소문_준공서류(LGT 031A1A2)" xfId="6773"/>
    <cellStyle name="_99광통신시흥방산_1_신호현자재내역 의정부_의정부_남대문_동대문_서소문_준공서류(번동PC클럽)" xfId="6774"/>
    <cellStyle name="_99광통신시흥방산_1_신호현자재내역 의정부_의정부_남대문_동대문_준공서류(LGT 031A1A2)" xfId="6775"/>
    <cellStyle name="_99광통신시흥방산_1_신호현자재내역 의정부_의정부_남대문_동대문_준공서류(번동PC클럽)" xfId="6776"/>
    <cellStyle name="_99광통신시흥방산_1_신호현자재내역 의정부_의정부_남대문_서소문" xfId="6777"/>
    <cellStyle name="_99광통신시흥방산_1_신호현자재내역 의정부_의정부_남대문_서소문_준공서류(LGT 031A1A2)" xfId="6778"/>
    <cellStyle name="_99광통신시흥방산_1_신호현자재내역 의정부_의정부_남대문_서소문_준공서류(번동PC클럽)" xfId="6779"/>
    <cellStyle name="_99광통신시흥방산_1_신호현자재내역 의정부_의정부_남대문_준공서류(LGT 031A1A2)" xfId="6780"/>
    <cellStyle name="_99광통신시흥방산_1_신호현자재내역 의정부_의정부_남대문_준공서류(번동PC클럽)" xfId="6781"/>
    <cellStyle name="_99광통신시흥방산_1_신호현자재내역 의정부_의정부_서소문" xfId="6782"/>
    <cellStyle name="_99광통신시흥방산_1_신호현자재내역 의정부_의정부_서소문_준공서류(LGT 031A1A2)" xfId="6783"/>
    <cellStyle name="_99광통신시흥방산_1_신호현자재내역 의정부_의정부_서소문_준공서류(번동PC클럽)" xfId="6784"/>
    <cellStyle name="_99광통신시흥방산_1_신호현자재내역 의정부_의정부_준공서류(LGT 031A1A2)" xfId="6785"/>
    <cellStyle name="_99광통신시흥방산_1_신호현자재내역 의정부_의정부_준공서류(번동PC클럽)" xfId="6786"/>
    <cellStyle name="_99광통신시흥방산_1_신호현자재내역 의정부_의정부_중학동" xfId="6787"/>
    <cellStyle name="_99광통신시흥방산_1_신호현자재내역 의정부_의정부_중학동_동대문" xfId="6788"/>
    <cellStyle name="_99광통신시흥방산_1_신호현자재내역 의정부_의정부_중학동_동대문_서소문" xfId="6789"/>
    <cellStyle name="_99광통신시흥방산_1_신호현자재내역 의정부_의정부_중학동_동대문_서소문_준공서류(LGT 031A1A2)" xfId="6790"/>
    <cellStyle name="_99광통신시흥방산_1_신호현자재내역 의정부_의정부_중학동_동대문_서소문_준공서류(번동PC클럽)" xfId="6791"/>
    <cellStyle name="_99광통신시흥방산_1_신호현자재내역 의정부_의정부_중학동_동대문_준공서류(LGT 031A1A2)" xfId="6792"/>
    <cellStyle name="_99광통신시흥방산_1_신호현자재내역 의정부_의정부_중학동_동대문_준공서류(번동PC클럽)" xfId="6793"/>
    <cellStyle name="_99광통신시흥방산_1_신호현자재내역 의정부_의정부_중학동_서소문" xfId="6794"/>
    <cellStyle name="_99광통신시흥방산_1_신호현자재내역 의정부_의정부_중학동_서소문_준공서류(LGT 031A1A2)" xfId="6795"/>
    <cellStyle name="_99광통신시흥방산_1_신호현자재내역 의정부_의정부_중학동_서소문_준공서류(번동PC클럽)" xfId="6796"/>
    <cellStyle name="_99광통신시흥방산_1_신호현자재내역 의정부_의정부_중학동_준공서류(LGT 031A1A2)" xfId="6797"/>
    <cellStyle name="_99광통신시흥방산_1_신호현자재내역 의정부_의정부_중학동_준공서류(번동PC클럽)" xfId="6798"/>
    <cellStyle name="_99광통신시흥방산_1_신호현자재내역 의정부_준공서류(LGT 031A1A2)" xfId="6799"/>
    <cellStyle name="_99광통신시흥방산_1_신호현자재내역 의정부_준공서류(번동PC클럽)" xfId="6800"/>
    <cellStyle name="_99광통신시흥방산_1_신호현자재내역 의정부_중학동" xfId="6801"/>
    <cellStyle name="_99광통신시흥방산_1_신호현자재내역 의정부_중학동_동대문" xfId="6802"/>
    <cellStyle name="_99광통신시흥방산_1_신호현자재내역 의정부_중학동_동대문_서소문" xfId="6803"/>
    <cellStyle name="_99광통신시흥방산_1_신호현자재내역 의정부_중학동_동대문_서소문_준공서류(LGT 031A1A2)" xfId="6804"/>
    <cellStyle name="_99광통신시흥방산_1_신호현자재내역 의정부_중학동_동대문_서소문_준공서류(번동PC클럽)" xfId="6805"/>
    <cellStyle name="_99광통신시흥방산_1_신호현자재내역 의정부_중학동_동대문_준공서류(LGT 031A1A2)" xfId="6806"/>
    <cellStyle name="_99광통신시흥방산_1_신호현자재내역 의정부_중학동_동대문_준공서류(번동PC클럽)" xfId="6807"/>
    <cellStyle name="_99광통신시흥방산_1_신호현자재내역 의정부_중학동_서소문" xfId="6808"/>
    <cellStyle name="_99광통신시흥방산_1_신호현자재내역 의정부_중학동_서소문_준공서류(LGT 031A1A2)" xfId="6809"/>
    <cellStyle name="_99광통신시흥방산_1_신호현자재내역 의정부_중학동_서소문_준공서류(번동PC클럽)" xfId="6810"/>
    <cellStyle name="_99광통신시흥방산_1_신호현자재내역 의정부_중학동_준공서류(LGT 031A1A2)" xfId="6811"/>
    <cellStyle name="_99광통신시흥방산_1_신호현자재내역 의정부_중학동_준공서류(번동PC클럽)" xfId="6812"/>
    <cellStyle name="_99광통신시흥방산_1_의정부장비내역서" xfId="6813"/>
    <cellStyle name="_99광통신시흥방산_1_의정부장비내역서_남대문" xfId="6814"/>
    <cellStyle name="_99광통신시흥방산_1_의정부장비내역서_남대문_동대문" xfId="6815"/>
    <cellStyle name="_99광통신시흥방산_1_의정부장비내역서_남대문_동대문_서소문" xfId="6816"/>
    <cellStyle name="_99광통신시흥방산_1_의정부장비내역서_남대문_동대문_서소문_준공서류(LGT 031A1A2)" xfId="6817"/>
    <cellStyle name="_99광통신시흥방산_1_의정부장비내역서_남대문_동대문_서소문_준공서류(번동PC클럽)" xfId="6818"/>
    <cellStyle name="_99광통신시흥방산_1_의정부장비내역서_남대문_동대문_준공서류(LGT 031A1A2)" xfId="6819"/>
    <cellStyle name="_99광통신시흥방산_1_의정부장비내역서_남대문_동대문_준공서류(번동PC클럽)" xfId="6820"/>
    <cellStyle name="_99광통신시흥방산_1_의정부장비내역서_남대문_서소문" xfId="6821"/>
    <cellStyle name="_99광통신시흥방산_1_의정부장비내역서_남대문_서소문_준공서류(LGT 031A1A2)" xfId="6822"/>
    <cellStyle name="_99광통신시흥방산_1_의정부장비내역서_남대문_서소문_준공서류(번동PC클럽)" xfId="6823"/>
    <cellStyle name="_99광통신시흥방산_1_의정부장비내역서_남대문_준공서류(LGT 031A1A2)" xfId="6824"/>
    <cellStyle name="_99광통신시흥방산_1_의정부장비내역서_남대문_준공서류(번동PC클럽)" xfId="6825"/>
    <cellStyle name="_99광통신시흥방산_1_의정부장비내역서_서소문" xfId="6826"/>
    <cellStyle name="_99광통신시흥방산_1_의정부장비내역서_서소문_준공서류(LGT 031A1A2)" xfId="6827"/>
    <cellStyle name="_99광통신시흥방산_1_의정부장비내역서_서소문_준공서류(번동PC클럽)" xfId="6828"/>
    <cellStyle name="_99광통신시흥방산_1_의정부장비내역서_의정부" xfId="6829"/>
    <cellStyle name="_99광통신시흥방산_1_의정부장비내역서_의정부_남대문" xfId="6830"/>
    <cellStyle name="_99광통신시흥방산_1_의정부장비내역서_의정부_남대문_동대문" xfId="6831"/>
    <cellStyle name="_99광통신시흥방산_1_의정부장비내역서_의정부_남대문_동대문_서소문" xfId="6832"/>
    <cellStyle name="_99광통신시흥방산_1_의정부장비내역서_의정부_남대문_동대문_서소문_준공서류(LGT 031A1A2)" xfId="6833"/>
    <cellStyle name="_99광통신시흥방산_1_의정부장비내역서_의정부_남대문_동대문_서소문_준공서류(번동PC클럽)" xfId="6834"/>
    <cellStyle name="_99광통신시흥방산_1_의정부장비내역서_의정부_남대문_동대문_준공서류(LGT 031A1A2)" xfId="6835"/>
    <cellStyle name="_99광통신시흥방산_1_의정부장비내역서_의정부_남대문_동대문_준공서류(번동PC클럽)" xfId="6836"/>
    <cellStyle name="_99광통신시흥방산_1_의정부장비내역서_의정부_남대문_서소문" xfId="6837"/>
    <cellStyle name="_99광통신시흥방산_1_의정부장비내역서_의정부_남대문_서소문_준공서류(LGT 031A1A2)" xfId="6838"/>
    <cellStyle name="_99광통신시흥방산_1_의정부장비내역서_의정부_남대문_서소문_준공서류(번동PC클럽)" xfId="6839"/>
    <cellStyle name="_99광통신시흥방산_1_의정부장비내역서_의정부_남대문_준공서류(LGT 031A1A2)" xfId="6840"/>
    <cellStyle name="_99광통신시흥방산_1_의정부장비내역서_의정부_남대문_준공서류(번동PC클럽)" xfId="6841"/>
    <cellStyle name="_99광통신시흥방산_1_의정부장비내역서_의정부_서소문" xfId="6842"/>
    <cellStyle name="_99광통신시흥방산_1_의정부장비내역서_의정부_서소문_준공서류(LGT 031A1A2)" xfId="6843"/>
    <cellStyle name="_99광통신시흥방산_1_의정부장비내역서_의정부_서소문_준공서류(번동PC클럽)" xfId="6844"/>
    <cellStyle name="_99광통신시흥방산_1_의정부장비내역서_의정부_준공서류(LGT 031A1A2)" xfId="6845"/>
    <cellStyle name="_99광통신시흥방산_1_의정부장비내역서_의정부_준공서류(번동PC클럽)" xfId="6846"/>
    <cellStyle name="_99광통신시흥방산_1_의정부장비내역서_의정부_중학동" xfId="6847"/>
    <cellStyle name="_99광통신시흥방산_1_의정부장비내역서_의정부_중학동_동대문" xfId="6848"/>
    <cellStyle name="_99광통신시흥방산_1_의정부장비내역서_의정부_중학동_동대문_서소문" xfId="6849"/>
    <cellStyle name="_99광통신시흥방산_1_의정부장비내역서_의정부_중학동_동대문_서소문_준공서류(LGT 031A1A2)" xfId="6850"/>
    <cellStyle name="_99광통신시흥방산_1_의정부장비내역서_의정부_중학동_동대문_서소문_준공서류(번동PC클럽)" xfId="6851"/>
    <cellStyle name="_99광통신시흥방산_1_의정부장비내역서_의정부_중학동_동대문_준공서류(LGT 031A1A2)" xfId="6852"/>
    <cellStyle name="_99광통신시흥방산_1_의정부장비내역서_의정부_중학동_동대문_준공서류(번동PC클럽)" xfId="6853"/>
    <cellStyle name="_99광통신시흥방산_1_의정부장비내역서_의정부_중학동_서소문" xfId="6854"/>
    <cellStyle name="_99광통신시흥방산_1_의정부장비내역서_의정부_중학동_서소문_준공서류(LGT 031A1A2)" xfId="6855"/>
    <cellStyle name="_99광통신시흥방산_1_의정부장비내역서_의정부_중학동_서소문_준공서류(번동PC클럽)" xfId="6856"/>
    <cellStyle name="_99광통신시흥방산_1_의정부장비내역서_의정부_중학동_준공서류(LGT 031A1A2)" xfId="6857"/>
    <cellStyle name="_99광통신시흥방산_1_의정부장비내역서_의정부_중학동_준공서류(번동PC클럽)" xfId="6858"/>
    <cellStyle name="_99광통신시흥방산_1_의정부장비내역서_준공서류(LGT 031A1A2)" xfId="6859"/>
    <cellStyle name="_99광통신시흥방산_1_의정부장비내역서_준공서류(번동PC클럽)" xfId="6860"/>
    <cellStyle name="_99광통신시흥방산_1_의정부장비내역서_중학동" xfId="6861"/>
    <cellStyle name="_99광통신시흥방산_1_의정부장비내역서_중학동_동대문" xfId="6862"/>
    <cellStyle name="_99광통신시흥방산_1_의정부장비내역서_중학동_동대문_서소문" xfId="6863"/>
    <cellStyle name="_99광통신시흥방산_1_의정부장비내역서_중학동_동대문_서소문_준공서류(LGT 031A1A2)" xfId="6864"/>
    <cellStyle name="_99광통신시흥방산_1_의정부장비내역서_중학동_동대문_서소문_준공서류(번동PC클럽)" xfId="6865"/>
    <cellStyle name="_99광통신시흥방산_1_의정부장비내역서_중학동_동대문_준공서류(LGT 031A1A2)" xfId="6866"/>
    <cellStyle name="_99광통신시흥방산_1_의정부장비내역서_중학동_동대문_준공서류(번동PC클럽)" xfId="6867"/>
    <cellStyle name="_99광통신시흥방산_1_의정부장비내역서_중학동_서소문" xfId="6868"/>
    <cellStyle name="_99광통신시흥방산_1_의정부장비내역서_중학동_서소문_준공서류(LGT 031A1A2)" xfId="6869"/>
    <cellStyle name="_99광통신시흥방산_1_의정부장비내역서_중학동_서소문_준공서류(번동PC클럽)" xfId="6870"/>
    <cellStyle name="_99광통신시흥방산_1_의정부장비내역서_중학동_준공서류(LGT 031A1A2)" xfId="6871"/>
    <cellStyle name="_99광통신시흥방산_1_의정부장비내역서_중학동_준공서류(번동PC클럽)" xfId="6872"/>
    <cellStyle name="_99광통신시흥방산_1_준공서류(LGT 031A1A2)" xfId="6873"/>
    <cellStyle name="_99광통신시흥방산_1_준공서류(번동PC클럽)" xfId="6874"/>
    <cellStyle name="_99광통신시흥방산_1_중학동" xfId="6875"/>
    <cellStyle name="_99광통신시흥방산_1_중학동_동대문" xfId="6876"/>
    <cellStyle name="_99광통신시흥방산_1_중학동_동대문_서소문" xfId="6877"/>
    <cellStyle name="_99광통신시흥방산_1_중학동_동대문_서소문_준공서류(LGT 031A1A2)" xfId="6878"/>
    <cellStyle name="_99광통신시흥방산_1_중학동_동대문_서소문_준공서류(번동PC클럽)" xfId="6879"/>
    <cellStyle name="_99광통신시흥방산_1_중학동_동대문_준공서류(LGT 031A1A2)" xfId="6880"/>
    <cellStyle name="_99광통신시흥방산_1_중학동_동대문_준공서류(번동PC클럽)" xfId="6881"/>
    <cellStyle name="_99광통신시흥방산_1_중학동_서소문" xfId="6882"/>
    <cellStyle name="_99광통신시흥방산_1_중학동_서소문_준공서류(LGT 031A1A2)" xfId="6883"/>
    <cellStyle name="_99광통신시흥방산_1_중학동_서소문_준공서류(번동PC클럽)" xfId="6884"/>
    <cellStyle name="_99광통신시흥방산_1_중학동_준공서류(LGT 031A1A2)" xfId="6885"/>
    <cellStyle name="_99광통신시흥방산_1_중학동_준공서류(번동PC클럽)" xfId="6886"/>
    <cellStyle name="_99광통신시흥방산_2" xfId="6887"/>
    <cellStyle name="_'99상반기경영개선활동결과(게시용)" xfId="6888"/>
    <cellStyle name="_99신현외1개소보강" xfId="6889"/>
    <cellStyle name="_Account Total" xfId="396"/>
    <cellStyle name="_BIS내역서 안형기 작성지원" xfId="6890"/>
    <cellStyle name="_Book1" xfId="397"/>
    <cellStyle name="_Book1 10" xfId="398"/>
    <cellStyle name="_Book1 2" xfId="399"/>
    <cellStyle name="_Book1 2_FY09_8월 가격표_ISS" xfId="400"/>
    <cellStyle name="_Book1 3" xfId="401"/>
    <cellStyle name="_Book1 3_FY09_8월 가격표_ISS" xfId="402"/>
    <cellStyle name="_Book1 4" xfId="403"/>
    <cellStyle name="_Book1 4_FY09_8월 가격표_ISS" xfId="404"/>
    <cellStyle name="_Book1 5" xfId="405"/>
    <cellStyle name="_Book1 5_FY09_8월 가격표_ISS" xfId="406"/>
    <cellStyle name="_Book1 6" xfId="407"/>
    <cellStyle name="_Book1 6_FY09_8월 가격표_ISS" xfId="408"/>
    <cellStyle name="_Book1 7" xfId="409"/>
    <cellStyle name="_Book1 7_FY09_8월 가격표_ISS" xfId="410"/>
    <cellStyle name="_Book1 8" xfId="411"/>
    <cellStyle name="_Book1 8_FY09_8월 가격표_ISS" xfId="412"/>
    <cellStyle name="_Book1 9" xfId="413"/>
    <cellStyle name="_Book1 9_FY09_8월 가격표_ISS" xfId="414"/>
    <cellStyle name="_Book1_ISS_FY08_10월가격표_final013xls" xfId="415"/>
    <cellStyle name="_Book1_ISS_FY08_10월가격표_final013xls 2" xfId="416"/>
    <cellStyle name="_Book1_ISS_FY08_10월가격표_final013xls 2_FY09_8월 가격표_ISS" xfId="417"/>
    <cellStyle name="_Book1_ISS_FY08_10월가격표_final013xls 3" xfId="418"/>
    <cellStyle name="_Book1_ISS_FY08_10월가격표_final013xls 3_FY09_8월 가격표_ISS" xfId="419"/>
    <cellStyle name="_Book1_ISS_FY08_10월가격표_final013xls 4" xfId="420"/>
    <cellStyle name="_Book1_ISS_FY08_10월가격표_final013xls 4_FY09_8월 가격표_ISS" xfId="421"/>
    <cellStyle name="_Book1_ISS_FY08_10월가격표_final013xls 5" xfId="422"/>
    <cellStyle name="_Book1_ISS_FY08_10월가격표_final013xls 5_FY09_8월 가격표_ISS" xfId="423"/>
    <cellStyle name="_Book1_ISS_FY08_10월가격표_final013xls 6" xfId="424"/>
    <cellStyle name="_Book1_ISS_FY08_10월가격표_final013xls 6_FY09_8월 가격표_ISS" xfId="425"/>
    <cellStyle name="_Book1_ISS_FY08_10월가격표_final013xls 7" xfId="426"/>
    <cellStyle name="_Book1_ISS_FY08_10월가격표_final013xls 7_FY09_8월 가격표_ISS" xfId="427"/>
    <cellStyle name="_Book1_ISS_FY08_10월가격표_final013xls 8" xfId="428"/>
    <cellStyle name="_Book1_ISS_FY08_10월가격표_final013xls 8_FY09_8월 가격표_ISS" xfId="429"/>
    <cellStyle name="_Book1_ISS_FY08_10월가격표_final013xls 9" xfId="430"/>
    <cellStyle name="_Book1_ISS_FY08_10월가격표_final013xls 9_FY09_8월 가격표_ISS" xfId="431"/>
    <cellStyle name="_Book1_구덕터널배전반설치" xfId="6891"/>
    <cellStyle name="_Book1_참조1_용인 설계서" xfId="6892"/>
    <cellStyle name="_Book1_참조7_후지쯔_080528" xfId="6893"/>
    <cellStyle name="_Book13" xfId="432"/>
    <cellStyle name="_Book13 2" xfId="433"/>
    <cellStyle name="_Book13 2_FY09_8월 가격표_ISS" xfId="434"/>
    <cellStyle name="_Book13 3" xfId="435"/>
    <cellStyle name="_Book13 3_FY09_8월 가격표_ISS" xfId="436"/>
    <cellStyle name="_Book13 4" xfId="437"/>
    <cellStyle name="_Book13 4_FY09_8월 가격표_ISS" xfId="438"/>
    <cellStyle name="_Book13 5" xfId="439"/>
    <cellStyle name="_Book13 5_FY09_8월 가격표_ISS" xfId="440"/>
    <cellStyle name="_Book13 6" xfId="441"/>
    <cellStyle name="_Book13 6_FY09_8월 가격표_ISS" xfId="442"/>
    <cellStyle name="_Book13 7" xfId="443"/>
    <cellStyle name="_Book13 7_FY09_8월 가격표_ISS" xfId="444"/>
    <cellStyle name="_Book13 8" xfId="445"/>
    <cellStyle name="_Book13 8_FY09_8월 가격표_ISS" xfId="446"/>
    <cellStyle name="_Book13 9" xfId="447"/>
    <cellStyle name="_Book13 9_FY09_8월 가격표_ISS" xfId="448"/>
    <cellStyle name="_Book13_ISS_FY08_10월가격표_final013xls" xfId="449"/>
    <cellStyle name="_Book13_ISS_FY08_10월가격표_final013xls 2" xfId="450"/>
    <cellStyle name="_Book13_ISS_FY08_10월가격표_final013xls 2_FY09_8월 가격표_ISS" xfId="451"/>
    <cellStyle name="_Book13_ISS_FY08_10월가격표_final013xls 3" xfId="452"/>
    <cellStyle name="_Book13_ISS_FY08_10월가격표_final013xls 3_FY09_8월 가격표_ISS" xfId="453"/>
    <cellStyle name="_Book13_ISS_FY08_10월가격표_final013xls 4" xfId="454"/>
    <cellStyle name="_Book13_ISS_FY08_10월가격표_final013xls 4_FY09_8월 가격표_ISS" xfId="455"/>
    <cellStyle name="_Book13_ISS_FY08_10월가격표_final013xls 5" xfId="456"/>
    <cellStyle name="_Book13_ISS_FY08_10월가격표_final013xls 5_FY09_8월 가격표_ISS" xfId="457"/>
    <cellStyle name="_Book13_ISS_FY08_10월가격표_final013xls 6" xfId="458"/>
    <cellStyle name="_Book13_ISS_FY08_10월가격표_final013xls 6_FY09_8월 가격표_ISS" xfId="459"/>
    <cellStyle name="_Book13_ISS_FY08_10월가격표_final013xls 7" xfId="460"/>
    <cellStyle name="_Book13_ISS_FY08_10월가격표_final013xls 7_FY09_8월 가격표_ISS" xfId="461"/>
    <cellStyle name="_Book13_ISS_FY08_10월가격표_final013xls 8" xfId="462"/>
    <cellStyle name="_Book13_ISS_FY08_10월가격표_final013xls 8_FY09_8월 가격표_ISS" xfId="463"/>
    <cellStyle name="_Book13_ISS_FY08_10월가격표_final013xls 9" xfId="464"/>
    <cellStyle name="_Book13_ISS_FY08_10월가격표_final013xls 9_FY09_8월 가격표_ISS" xfId="465"/>
    <cellStyle name="_B수량산출서(오창-진천)" xfId="6894"/>
    <cellStyle name="_B수량산출서(최종분-전체분)" xfId="6895"/>
    <cellStyle name="_C.B" xfId="466"/>
    <cellStyle name="_CATV일위대가(삼도송부건)" xfId="6896"/>
    <cellStyle name="_CA설계" xfId="6897"/>
    <cellStyle name="_CCTV 내역서" xfId="6898"/>
    <cellStyle name="_cctv내역서" xfId="6899"/>
    <cellStyle name="_cnm-hw" xfId="6900"/>
    <cellStyle name="_CNT견적" xfId="6901"/>
    <cellStyle name="_CPQRC_Storage_Dec05" xfId="467"/>
    <cellStyle name="_C앤C" xfId="6902"/>
    <cellStyle name="_C앤C(네트웍)" xfId="6903"/>
    <cellStyle name="_C앤C원가계산" xfId="6904"/>
    <cellStyle name="_Eclipse approval" xfId="468"/>
    <cellStyle name="_Eclipse approval 2" xfId="469"/>
    <cellStyle name="_Eclipse approval 2_FY09_8월 가격표_ISS" xfId="470"/>
    <cellStyle name="_Eclipse approval 3" xfId="471"/>
    <cellStyle name="_Eclipse approval 3_FY09_8월 가격표_ISS" xfId="472"/>
    <cellStyle name="_Eclipse approval 4" xfId="473"/>
    <cellStyle name="_Eclipse approval 4_FY09_8월 가격표_ISS" xfId="474"/>
    <cellStyle name="_Eclipse approval 5" xfId="475"/>
    <cellStyle name="_Eclipse approval 5_FY09_8월 가격표_ISS" xfId="476"/>
    <cellStyle name="_Eclipse approval 6" xfId="477"/>
    <cellStyle name="_Eclipse approval 6_FY09_8월 가격표_ISS" xfId="478"/>
    <cellStyle name="_Eclipse approval 7" xfId="479"/>
    <cellStyle name="_Eclipse approval 7_FY09_8월 가격표_ISS" xfId="480"/>
    <cellStyle name="_Eclipse approval 8" xfId="481"/>
    <cellStyle name="_Eclipse approval 8_FY09_8월 가격표_ISS" xfId="482"/>
    <cellStyle name="_Eclipse approval 9" xfId="483"/>
    <cellStyle name="_Eclipse approval 9_FY09_8월 가격표_ISS" xfId="484"/>
    <cellStyle name="_Eclipse approval_ISS_FY08_10월가격표_final013xls" xfId="485"/>
    <cellStyle name="_Eclipse approval_ISS_FY08_10월가격표_final013xls 2" xfId="486"/>
    <cellStyle name="_Eclipse approval_ISS_FY08_10월가격표_final013xls 2_FY09_8월 가격표_ISS" xfId="487"/>
    <cellStyle name="_Eclipse approval_ISS_FY08_10월가격표_final013xls 3" xfId="488"/>
    <cellStyle name="_Eclipse approval_ISS_FY08_10월가격표_final013xls 3_FY09_8월 가격표_ISS" xfId="489"/>
    <cellStyle name="_Eclipse approval_ISS_FY08_10월가격표_final013xls 4" xfId="490"/>
    <cellStyle name="_Eclipse approval_ISS_FY08_10월가격표_final013xls 4_FY09_8월 가격표_ISS" xfId="491"/>
    <cellStyle name="_Eclipse approval_ISS_FY08_10월가격표_final013xls 5" xfId="492"/>
    <cellStyle name="_Eclipse approval_ISS_FY08_10월가격표_final013xls 5_FY09_8월 가격표_ISS" xfId="493"/>
    <cellStyle name="_Eclipse approval_ISS_FY08_10월가격표_final013xls 6" xfId="494"/>
    <cellStyle name="_Eclipse approval_ISS_FY08_10월가격표_final013xls 6_FY09_8월 가격표_ISS" xfId="495"/>
    <cellStyle name="_Eclipse approval_ISS_FY08_10월가격표_final013xls 7" xfId="496"/>
    <cellStyle name="_Eclipse approval_ISS_FY08_10월가격표_final013xls 7_FY09_8월 가격표_ISS" xfId="497"/>
    <cellStyle name="_Eclipse approval_ISS_FY08_10월가격표_final013xls 8" xfId="498"/>
    <cellStyle name="_Eclipse approval_ISS_FY08_10월가격표_final013xls 8_FY09_8월 가격표_ISS" xfId="499"/>
    <cellStyle name="_Eclipse approval_ISS_FY08_10월가격표_final013xls 9" xfId="500"/>
    <cellStyle name="_Eclipse approval_ISS_FY08_10월가격표_final013xls 9_FY09_8월 가격표_ISS" xfId="501"/>
    <cellStyle name="_eclipse-1110" xfId="502"/>
    <cellStyle name="_ES3-0109-083(씨제이시스템즈)2" xfId="503"/>
    <cellStyle name="_FCST TTL" xfId="504"/>
    <cellStyle name="_FRP사면일위대가(03년하-건설품셈)-설계자료" xfId="505"/>
    <cellStyle name="_FRP사면일위대가(04년상-건설품셈)" xfId="506"/>
    <cellStyle name="_FY05 1X Weekly Stock Report(as of Aug 28)" xfId="507"/>
    <cellStyle name="_FY05 1X Weekly Stock Report(as of Dec.12)" xfId="508"/>
    <cellStyle name="_FY05 1X Weekly Stock Report(as of Dec.19)" xfId="509"/>
    <cellStyle name="_FY05 1X Weekly Stock Report(as of Feb 13)" xfId="510"/>
    <cellStyle name="_FY05 1X Weekly Stock Report(as of Nov.30)" xfId="511"/>
    <cellStyle name="_FY05 1X Weekly Stock Report(as of Sep 18)" xfId="512"/>
    <cellStyle name="_fy051H quota_v3" xfId="513"/>
    <cellStyle name="_FY05'2H ISS WOS(0812)1" xfId="514"/>
    <cellStyle name="_FY05'2H ISS WOS(0821)1 (2)" xfId="515"/>
    <cellStyle name="_FY06 1X Weekly Stock Report(as of Dec 18)" xfId="516"/>
    <cellStyle name="_FY06 1X Weekly Stock Status Report(as of Apr 30) (2)" xfId="517"/>
    <cellStyle name="_FY06 1X Weekly Stock Status Report(as of Feb.5)1" xfId="518"/>
    <cellStyle name="_FY06 1X Weekly Stock Status Report(as of Jan 29)" xfId="519"/>
    <cellStyle name="_GM fcst OCT06" xfId="520"/>
    <cellStyle name="_GM fcst OCT06 2" xfId="521"/>
    <cellStyle name="_GM fcst OCT06 2_FY09_8월 가격표_ISS" xfId="522"/>
    <cellStyle name="_GM fcst OCT06 3" xfId="523"/>
    <cellStyle name="_GM fcst OCT06 3_FY09_8월 가격표_ISS" xfId="524"/>
    <cellStyle name="_GM fcst OCT06 4" xfId="525"/>
    <cellStyle name="_GM fcst OCT06 4_FY09_8월 가격표_ISS" xfId="526"/>
    <cellStyle name="_GM fcst OCT06 5" xfId="527"/>
    <cellStyle name="_GM fcst OCT06 5_FY09_8월 가격표_ISS" xfId="528"/>
    <cellStyle name="_GM fcst OCT06 6" xfId="529"/>
    <cellStyle name="_GM fcst OCT06 6_FY09_8월 가격표_ISS" xfId="530"/>
    <cellStyle name="_GM fcst OCT06 7" xfId="531"/>
    <cellStyle name="_GM fcst OCT06 7_FY09_8월 가격표_ISS" xfId="532"/>
    <cellStyle name="_GM fcst OCT06 8" xfId="533"/>
    <cellStyle name="_GM fcst OCT06 8_FY09_8월 가격표_ISS" xfId="534"/>
    <cellStyle name="_GM fcst OCT06 9" xfId="535"/>
    <cellStyle name="_GM fcst OCT06 9_FY09_8월 가격표_ISS" xfId="536"/>
    <cellStyle name="_GM fcst OCT06_ISS_FY08_10월가격표_final013xls" xfId="537"/>
    <cellStyle name="_GM fcst OCT06_ISS_FY08_10월가격표_final013xls 2" xfId="538"/>
    <cellStyle name="_GM fcst OCT06_ISS_FY08_10월가격표_final013xls 2_FY09_8월 가격표_ISS" xfId="539"/>
    <cellStyle name="_GM fcst OCT06_ISS_FY08_10월가격표_final013xls 3" xfId="540"/>
    <cellStyle name="_GM fcst OCT06_ISS_FY08_10월가격표_final013xls 3_FY09_8월 가격표_ISS" xfId="541"/>
    <cellStyle name="_GM fcst OCT06_ISS_FY08_10월가격표_final013xls 4" xfId="542"/>
    <cellStyle name="_GM fcst OCT06_ISS_FY08_10월가격표_final013xls 4_FY09_8월 가격표_ISS" xfId="543"/>
    <cellStyle name="_GM fcst OCT06_ISS_FY08_10월가격표_final013xls 5" xfId="544"/>
    <cellStyle name="_GM fcst OCT06_ISS_FY08_10월가격표_final013xls 5_FY09_8월 가격표_ISS" xfId="545"/>
    <cellStyle name="_GM fcst OCT06_ISS_FY08_10월가격표_final013xls 6" xfId="546"/>
    <cellStyle name="_GM fcst OCT06_ISS_FY08_10월가격표_final013xls 6_FY09_8월 가격표_ISS" xfId="547"/>
    <cellStyle name="_GM fcst OCT06_ISS_FY08_10월가격표_final013xls 7" xfId="548"/>
    <cellStyle name="_GM fcst OCT06_ISS_FY08_10월가격표_final013xls 7_FY09_8월 가격표_ISS" xfId="549"/>
    <cellStyle name="_GM fcst OCT06_ISS_FY08_10월가격표_final013xls 8" xfId="550"/>
    <cellStyle name="_GM fcst OCT06_ISS_FY08_10월가격표_final013xls 8_FY09_8월 가격표_ISS" xfId="551"/>
    <cellStyle name="_GM fcst OCT06_ISS_FY08_10월가격표_final013xls 9" xfId="552"/>
    <cellStyle name="_GM fcst OCT06_ISS_FY08_10월가격표_final013xls 9_FY09_8월 가격표_ISS" xfId="553"/>
    <cellStyle name="_H001 울산 E-MART 신축공사" xfId="6905"/>
    <cellStyle name="_H003 가평베네스트 신축공사" xfId="6906"/>
    <cellStyle name="_H003 삼성화재 서초사옥 신축공사" xfId="6907"/>
    <cellStyle name="_H003-1 삼성화재 서초사옥 신축공사" xfId="6908"/>
    <cellStyle name="_H006 신세계 도곡점 식품관 신축공사" xfId="6909"/>
    <cellStyle name="_inventory-Dec5_04" xfId="554"/>
    <cellStyle name="_I'PARK 3단지 입구 교통신호기 설치공사" xfId="6910"/>
    <cellStyle name="_IST_HW_020529_01_오일뱅크(570RACK)" xfId="6911"/>
    <cellStyle name="_LDLED설계변경갑지" xfId="6912"/>
    <cellStyle name="_Log Book 0930" xfId="555"/>
    <cellStyle name="_Log Book 0930 2" xfId="556"/>
    <cellStyle name="_Log Book 0930 2_FY09_8월 가격표_ISS" xfId="557"/>
    <cellStyle name="_Log Book 0930 3" xfId="558"/>
    <cellStyle name="_Log Book 0930 3_FY09_8월 가격표_ISS" xfId="559"/>
    <cellStyle name="_Log Book 0930 4" xfId="560"/>
    <cellStyle name="_Log Book 0930 4_FY09_8월 가격표_ISS" xfId="561"/>
    <cellStyle name="_Log Book 0930 5" xfId="562"/>
    <cellStyle name="_Log Book 0930 5_FY09_8월 가격표_ISS" xfId="563"/>
    <cellStyle name="_Log Book 0930 6" xfId="564"/>
    <cellStyle name="_Log Book 0930 6_FY09_8월 가격표_ISS" xfId="565"/>
    <cellStyle name="_Log Book 0930 7" xfId="566"/>
    <cellStyle name="_Log Book 0930 7_FY09_8월 가격표_ISS" xfId="567"/>
    <cellStyle name="_Log Book 0930 8" xfId="568"/>
    <cellStyle name="_Log Book 0930 8_FY09_8월 가격표_ISS" xfId="569"/>
    <cellStyle name="_Log Book 0930 9" xfId="570"/>
    <cellStyle name="_Log Book 0930 9_FY09_8월 가격표_ISS" xfId="571"/>
    <cellStyle name="_Log Book 0930_ISS_FY08_10월가격표_final013xls" xfId="572"/>
    <cellStyle name="_Log Book 0930_ISS_FY08_10월가격표_final013xls 2" xfId="573"/>
    <cellStyle name="_Log Book 0930_ISS_FY08_10월가격표_final013xls 2_FY09_8월 가격표_ISS" xfId="574"/>
    <cellStyle name="_Log Book 0930_ISS_FY08_10월가격표_final013xls 3" xfId="575"/>
    <cellStyle name="_Log Book 0930_ISS_FY08_10월가격표_final013xls 3_FY09_8월 가격표_ISS" xfId="576"/>
    <cellStyle name="_Log Book 0930_ISS_FY08_10월가격표_final013xls 4" xfId="577"/>
    <cellStyle name="_Log Book 0930_ISS_FY08_10월가격표_final013xls 4_FY09_8월 가격표_ISS" xfId="578"/>
    <cellStyle name="_Log Book 0930_ISS_FY08_10월가격표_final013xls 5" xfId="579"/>
    <cellStyle name="_Log Book 0930_ISS_FY08_10월가격표_final013xls 5_FY09_8월 가격표_ISS" xfId="580"/>
    <cellStyle name="_Log Book 0930_ISS_FY08_10월가격표_final013xls 6" xfId="581"/>
    <cellStyle name="_Log Book 0930_ISS_FY08_10월가격표_final013xls 6_FY09_8월 가격표_ISS" xfId="582"/>
    <cellStyle name="_Log Book 0930_ISS_FY08_10월가격표_final013xls 7" xfId="583"/>
    <cellStyle name="_Log Book 0930_ISS_FY08_10월가격표_final013xls 7_FY09_8월 가격표_ISS" xfId="584"/>
    <cellStyle name="_Log Book 0930_ISS_FY08_10월가격표_final013xls 8" xfId="585"/>
    <cellStyle name="_Log Book 0930_ISS_FY08_10월가격표_final013xls 8_FY09_8월 가격표_ISS" xfId="586"/>
    <cellStyle name="_Log Book 0930_ISS_FY08_10월가격표_final013xls 9" xfId="587"/>
    <cellStyle name="_Log Book 0930_ISS_FY08_10월가격표_final013xls 9_FY09_8월 가격표_ISS" xfId="588"/>
    <cellStyle name="_Log Book_050805" xfId="589"/>
    <cellStyle name="_Log Book_050805 2" xfId="590"/>
    <cellStyle name="_Log Book_050805 2_FY09_8월 가격표_ISS" xfId="591"/>
    <cellStyle name="_Log Book_050805 3" xfId="592"/>
    <cellStyle name="_Log Book_050805 3_FY09_8월 가격표_ISS" xfId="593"/>
    <cellStyle name="_Log Book_050805 4" xfId="594"/>
    <cellStyle name="_Log Book_050805 4_FY09_8월 가격표_ISS" xfId="595"/>
    <cellStyle name="_Log Book_050805 5" xfId="596"/>
    <cellStyle name="_Log Book_050805 5_FY09_8월 가격표_ISS" xfId="597"/>
    <cellStyle name="_Log Book_050805 6" xfId="598"/>
    <cellStyle name="_Log Book_050805 6_FY09_8월 가격표_ISS" xfId="599"/>
    <cellStyle name="_Log Book_050805 7" xfId="600"/>
    <cellStyle name="_Log Book_050805 7_FY09_8월 가격표_ISS" xfId="601"/>
    <cellStyle name="_Log Book_050805 8" xfId="602"/>
    <cellStyle name="_Log Book_050805 8_FY09_8월 가격표_ISS" xfId="603"/>
    <cellStyle name="_Log Book_050805 9" xfId="604"/>
    <cellStyle name="_Log Book_050805 9_FY09_8월 가격표_ISS" xfId="605"/>
    <cellStyle name="_Log Book_050805_ISS_FY08_10월가격표_final013xls" xfId="606"/>
    <cellStyle name="_Log Book_050805_ISS_FY08_10월가격표_final013xls 2" xfId="607"/>
    <cellStyle name="_Log Book_050805_ISS_FY08_10월가격표_final013xls 2_FY09_8월 가격표_ISS" xfId="608"/>
    <cellStyle name="_Log Book_050805_ISS_FY08_10월가격표_final013xls 3" xfId="609"/>
    <cellStyle name="_Log Book_050805_ISS_FY08_10월가격표_final013xls 3_FY09_8월 가격표_ISS" xfId="610"/>
    <cellStyle name="_Log Book_050805_ISS_FY08_10월가격표_final013xls 4" xfId="611"/>
    <cellStyle name="_Log Book_050805_ISS_FY08_10월가격표_final013xls 4_FY09_8월 가격표_ISS" xfId="612"/>
    <cellStyle name="_Log Book_050805_ISS_FY08_10월가격표_final013xls 5" xfId="613"/>
    <cellStyle name="_Log Book_050805_ISS_FY08_10월가격표_final013xls 5_FY09_8월 가격표_ISS" xfId="614"/>
    <cellStyle name="_Log Book_050805_ISS_FY08_10월가격표_final013xls 6" xfId="615"/>
    <cellStyle name="_Log Book_050805_ISS_FY08_10월가격표_final013xls 6_FY09_8월 가격표_ISS" xfId="616"/>
    <cellStyle name="_Log Book_050805_ISS_FY08_10월가격표_final013xls 7" xfId="617"/>
    <cellStyle name="_Log Book_050805_ISS_FY08_10월가격표_final013xls 7_FY09_8월 가격표_ISS" xfId="618"/>
    <cellStyle name="_Log Book_050805_ISS_FY08_10월가격표_final013xls 8" xfId="619"/>
    <cellStyle name="_Log Book_050805_ISS_FY08_10월가격표_final013xls 8_FY09_8월 가격표_ISS" xfId="620"/>
    <cellStyle name="_Log Book_050805_ISS_FY08_10월가격표_final013xls 9" xfId="621"/>
    <cellStyle name="_Log Book_050805_ISS_FY08_10월가격표_final013xls 9_FY09_8월 가격표_ISS" xfId="622"/>
    <cellStyle name="_Log Book_050822" xfId="623"/>
    <cellStyle name="_Log Book_050822 2" xfId="624"/>
    <cellStyle name="_Log Book_050822 2_FY09_8월 가격표_ISS" xfId="625"/>
    <cellStyle name="_Log Book_050822 3" xfId="626"/>
    <cellStyle name="_Log Book_050822 3_FY09_8월 가격표_ISS" xfId="627"/>
    <cellStyle name="_Log Book_050822 4" xfId="628"/>
    <cellStyle name="_Log Book_050822 4_FY09_8월 가격표_ISS" xfId="629"/>
    <cellStyle name="_Log Book_050822 5" xfId="630"/>
    <cellStyle name="_Log Book_050822 5_FY09_8월 가격표_ISS" xfId="631"/>
    <cellStyle name="_Log Book_050822 6" xfId="632"/>
    <cellStyle name="_Log Book_050822 6_FY09_8월 가격표_ISS" xfId="633"/>
    <cellStyle name="_Log Book_050822 7" xfId="634"/>
    <cellStyle name="_Log Book_050822 7_FY09_8월 가격표_ISS" xfId="635"/>
    <cellStyle name="_Log Book_050822 8" xfId="636"/>
    <cellStyle name="_Log Book_050822 8_FY09_8월 가격표_ISS" xfId="637"/>
    <cellStyle name="_Log Book_050822 9" xfId="638"/>
    <cellStyle name="_Log Book_050822 9_FY09_8월 가격표_ISS" xfId="639"/>
    <cellStyle name="_Log Book_050822_ISS_FY08_10월가격표_final013xls" xfId="640"/>
    <cellStyle name="_Log Book_050822_ISS_FY08_10월가격표_final013xls 2" xfId="641"/>
    <cellStyle name="_Log Book_050822_ISS_FY08_10월가격표_final013xls 2_FY09_8월 가격표_ISS" xfId="642"/>
    <cellStyle name="_Log Book_050822_ISS_FY08_10월가격표_final013xls 3" xfId="643"/>
    <cellStyle name="_Log Book_050822_ISS_FY08_10월가격표_final013xls 3_FY09_8월 가격표_ISS" xfId="644"/>
    <cellStyle name="_Log Book_050822_ISS_FY08_10월가격표_final013xls 4" xfId="645"/>
    <cellStyle name="_Log Book_050822_ISS_FY08_10월가격표_final013xls 4_FY09_8월 가격표_ISS" xfId="646"/>
    <cellStyle name="_Log Book_050822_ISS_FY08_10월가격표_final013xls 5" xfId="647"/>
    <cellStyle name="_Log Book_050822_ISS_FY08_10월가격표_final013xls 5_FY09_8월 가격표_ISS" xfId="648"/>
    <cellStyle name="_Log Book_050822_ISS_FY08_10월가격표_final013xls 6" xfId="649"/>
    <cellStyle name="_Log Book_050822_ISS_FY08_10월가격표_final013xls 6_FY09_8월 가격표_ISS" xfId="650"/>
    <cellStyle name="_Log Book_050822_ISS_FY08_10월가격표_final013xls 7" xfId="651"/>
    <cellStyle name="_Log Book_050822_ISS_FY08_10월가격표_final013xls 7_FY09_8월 가격표_ISS" xfId="652"/>
    <cellStyle name="_Log Book_050822_ISS_FY08_10월가격표_final013xls 8" xfId="653"/>
    <cellStyle name="_Log Book_050822_ISS_FY08_10월가격표_final013xls 8_FY09_8월 가격표_ISS" xfId="654"/>
    <cellStyle name="_Log Book_050822_ISS_FY08_10월가격표_final013xls 9" xfId="655"/>
    <cellStyle name="_Log Book_050822_ISS_FY08_10월가격표_final013xls 9_FY09_8월 가격표_ISS" xfId="656"/>
    <cellStyle name="_Log Book_050905" xfId="657"/>
    <cellStyle name="_Log Book_050905 2" xfId="658"/>
    <cellStyle name="_Log Book_050905 2_FY09_8월 가격표_ISS" xfId="659"/>
    <cellStyle name="_Log Book_050905 3" xfId="660"/>
    <cellStyle name="_Log Book_050905 3_FY09_8월 가격표_ISS" xfId="661"/>
    <cellStyle name="_Log Book_050905 4" xfId="662"/>
    <cellStyle name="_Log Book_050905 4_FY09_8월 가격표_ISS" xfId="663"/>
    <cellStyle name="_Log Book_050905 5" xfId="664"/>
    <cellStyle name="_Log Book_050905 5_FY09_8월 가격표_ISS" xfId="665"/>
    <cellStyle name="_Log Book_050905 6" xfId="666"/>
    <cellStyle name="_Log Book_050905 6_FY09_8월 가격표_ISS" xfId="667"/>
    <cellStyle name="_Log Book_050905 7" xfId="668"/>
    <cellStyle name="_Log Book_050905 7_FY09_8월 가격표_ISS" xfId="669"/>
    <cellStyle name="_Log Book_050905 8" xfId="670"/>
    <cellStyle name="_Log Book_050905 8_FY09_8월 가격표_ISS" xfId="671"/>
    <cellStyle name="_Log Book_050905 9" xfId="672"/>
    <cellStyle name="_Log Book_050905 9_FY09_8월 가격표_ISS" xfId="673"/>
    <cellStyle name="_Log Book_050905_ISS_FY08_10월가격표_final013xls" xfId="674"/>
    <cellStyle name="_Log Book_050905_ISS_FY08_10월가격표_final013xls 2" xfId="675"/>
    <cellStyle name="_Log Book_050905_ISS_FY08_10월가격표_final013xls 2_FY09_8월 가격표_ISS" xfId="676"/>
    <cellStyle name="_Log Book_050905_ISS_FY08_10월가격표_final013xls 3" xfId="677"/>
    <cellStyle name="_Log Book_050905_ISS_FY08_10월가격표_final013xls 3_FY09_8월 가격표_ISS" xfId="678"/>
    <cellStyle name="_Log Book_050905_ISS_FY08_10월가격표_final013xls 4" xfId="679"/>
    <cellStyle name="_Log Book_050905_ISS_FY08_10월가격표_final013xls 4_FY09_8월 가격표_ISS" xfId="680"/>
    <cellStyle name="_Log Book_050905_ISS_FY08_10월가격표_final013xls 5" xfId="681"/>
    <cellStyle name="_Log Book_050905_ISS_FY08_10월가격표_final013xls 5_FY09_8월 가격표_ISS" xfId="682"/>
    <cellStyle name="_Log Book_050905_ISS_FY08_10월가격표_final013xls 6" xfId="683"/>
    <cellStyle name="_Log Book_050905_ISS_FY08_10월가격표_final013xls 6_FY09_8월 가격표_ISS" xfId="684"/>
    <cellStyle name="_Log Book_050905_ISS_FY08_10월가격표_final013xls 7" xfId="685"/>
    <cellStyle name="_Log Book_050905_ISS_FY08_10월가격표_final013xls 7_FY09_8월 가격표_ISS" xfId="686"/>
    <cellStyle name="_Log Book_050905_ISS_FY08_10월가격표_final013xls 8" xfId="687"/>
    <cellStyle name="_Log Book_050905_ISS_FY08_10월가격표_final013xls 8_FY09_8월 가격표_ISS" xfId="688"/>
    <cellStyle name="_Log Book_050905_ISS_FY08_10월가격표_final013xls 9" xfId="689"/>
    <cellStyle name="_Log Book_050905_ISS_FY08_10월가격표_final013xls 9_FY09_8월 가격표_ISS" xfId="690"/>
    <cellStyle name="_Log Book_050906" xfId="691"/>
    <cellStyle name="_Log Book_050906 2" xfId="692"/>
    <cellStyle name="_Log Book_050906 2_FY09_8월 가격표_ISS" xfId="693"/>
    <cellStyle name="_Log Book_050906 3" xfId="694"/>
    <cellStyle name="_Log Book_050906 3_FY09_8월 가격표_ISS" xfId="695"/>
    <cellStyle name="_Log Book_050906 4" xfId="696"/>
    <cellStyle name="_Log Book_050906 4_FY09_8월 가격표_ISS" xfId="697"/>
    <cellStyle name="_Log Book_050906 5" xfId="698"/>
    <cellStyle name="_Log Book_050906 5_FY09_8월 가격표_ISS" xfId="699"/>
    <cellStyle name="_Log Book_050906 6" xfId="700"/>
    <cellStyle name="_Log Book_050906 6_FY09_8월 가격표_ISS" xfId="701"/>
    <cellStyle name="_Log Book_050906 7" xfId="702"/>
    <cellStyle name="_Log Book_050906 7_FY09_8월 가격표_ISS" xfId="703"/>
    <cellStyle name="_Log Book_050906 8" xfId="704"/>
    <cellStyle name="_Log Book_050906 8_FY09_8월 가격표_ISS" xfId="705"/>
    <cellStyle name="_Log Book_050906 9" xfId="706"/>
    <cellStyle name="_Log Book_050906 9_FY09_8월 가격표_ISS" xfId="707"/>
    <cellStyle name="_Log Book_050906_ISS_FY08_10월가격표_final013xls" xfId="708"/>
    <cellStyle name="_Log Book_050906_ISS_FY08_10월가격표_final013xls 2" xfId="709"/>
    <cellStyle name="_Log Book_050906_ISS_FY08_10월가격표_final013xls 2_FY09_8월 가격표_ISS" xfId="710"/>
    <cellStyle name="_Log Book_050906_ISS_FY08_10월가격표_final013xls 3" xfId="711"/>
    <cellStyle name="_Log Book_050906_ISS_FY08_10월가격표_final013xls 3_FY09_8월 가격표_ISS" xfId="712"/>
    <cellStyle name="_Log Book_050906_ISS_FY08_10월가격표_final013xls 4" xfId="713"/>
    <cellStyle name="_Log Book_050906_ISS_FY08_10월가격표_final013xls 4_FY09_8월 가격표_ISS" xfId="714"/>
    <cellStyle name="_Log Book_050906_ISS_FY08_10월가격표_final013xls 5" xfId="715"/>
    <cellStyle name="_Log Book_050906_ISS_FY08_10월가격표_final013xls 5_FY09_8월 가격표_ISS" xfId="716"/>
    <cellStyle name="_Log Book_050906_ISS_FY08_10월가격표_final013xls 6" xfId="717"/>
    <cellStyle name="_Log Book_050906_ISS_FY08_10월가격표_final013xls 6_FY09_8월 가격표_ISS" xfId="718"/>
    <cellStyle name="_Log Book_050906_ISS_FY08_10월가격표_final013xls 7" xfId="719"/>
    <cellStyle name="_Log Book_050906_ISS_FY08_10월가격표_final013xls 7_FY09_8월 가격표_ISS" xfId="720"/>
    <cellStyle name="_Log Book_050906_ISS_FY08_10월가격표_final013xls 8" xfId="721"/>
    <cellStyle name="_Log Book_050906_ISS_FY08_10월가격표_final013xls 8_FY09_8월 가격표_ISS" xfId="722"/>
    <cellStyle name="_Log Book_050906_ISS_FY08_10월가격표_final013xls 9" xfId="723"/>
    <cellStyle name="_Log Book_050906_ISS_FY08_10월가격표_final013xls 9_FY09_8월 가격표_ISS" xfId="724"/>
    <cellStyle name="_Log Book_050930" xfId="725"/>
    <cellStyle name="_Log Book_050930 2" xfId="726"/>
    <cellStyle name="_Log Book_050930 2_FY09_8월 가격표_ISS" xfId="727"/>
    <cellStyle name="_Log Book_050930 3" xfId="728"/>
    <cellStyle name="_Log Book_050930 3_FY09_8월 가격표_ISS" xfId="729"/>
    <cellStyle name="_Log Book_050930 4" xfId="730"/>
    <cellStyle name="_Log Book_050930 4_FY09_8월 가격표_ISS" xfId="731"/>
    <cellStyle name="_Log Book_050930 5" xfId="732"/>
    <cellStyle name="_Log Book_050930 5_FY09_8월 가격표_ISS" xfId="733"/>
    <cellStyle name="_Log Book_050930 6" xfId="734"/>
    <cellStyle name="_Log Book_050930 6_FY09_8월 가격표_ISS" xfId="735"/>
    <cellStyle name="_Log Book_050930 7" xfId="736"/>
    <cellStyle name="_Log Book_050930 7_FY09_8월 가격표_ISS" xfId="737"/>
    <cellStyle name="_Log Book_050930 8" xfId="738"/>
    <cellStyle name="_Log Book_050930 8_FY09_8월 가격표_ISS" xfId="739"/>
    <cellStyle name="_Log Book_050930 9" xfId="740"/>
    <cellStyle name="_Log Book_050930 9_FY09_8월 가격표_ISS" xfId="741"/>
    <cellStyle name="_Log Book_050930_ISS_FY08_10월가격표_final013xls" xfId="742"/>
    <cellStyle name="_Log Book_050930_ISS_FY08_10월가격표_final013xls 2" xfId="743"/>
    <cellStyle name="_Log Book_050930_ISS_FY08_10월가격표_final013xls 2_FY09_8월 가격표_ISS" xfId="744"/>
    <cellStyle name="_Log Book_050930_ISS_FY08_10월가격표_final013xls 3" xfId="745"/>
    <cellStyle name="_Log Book_050930_ISS_FY08_10월가격표_final013xls 3_FY09_8월 가격표_ISS" xfId="746"/>
    <cellStyle name="_Log Book_050930_ISS_FY08_10월가격표_final013xls 4" xfId="747"/>
    <cellStyle name="_Log Book_050930_ISS_FY08_10월가격표_final013xls 4_FY09_8월 가격표_ISS" xfId="748"/>
    <cellStyle name="_Log Book_050930_ISS_FY08_10월가격표_final013xls 5" xfId="749"/>
    <cellStyle name="_Log Book_050930_ISS_FY08_10월가격표_final013xls 5_FY09_8월 가격표_ISS" xfId="750"/>
    <cellStyle name="_Log Book_050930_ISS_FY08_10월가격표_final013xls 6" xfId="751"/>
    <cellStyle name="_Log Book_050930_ISS_FY08_10월가격표_final013xls 6_FY09_8월 가격표_ISS" xfId="752"/>
    <cellStyle name="_Log Book_050930_ISS_FY08_10월가격표_final013xls 7" xfId="753"/>
    <cellStyle name="_Log Book_050930_ISS_FY08_10월가격표_final013xls 7_FY09_8월 가격표_ISS" xfId="754"/>
    <cellStyle name="_Log Book_050930_ISS_FY08_10월가격표_final013xls 8" xfId="755"/>
    <cellStyle name="_Log Book_050930_ISS_FY08_10월가격표_final013xls 8_FY09_8월 가격표_ISS" xfId="756"/>
    <cellStyle name="_Log Book_050930_ISS_FY08_10월가격표_final013xls 9" xfId="757"/>
    <cellStyle name="_Log Book_050930_ISS_FY08_10월가격표_final013xls 9_FY09_8월 가격표_ISS" xfId="758"/>
    <cellStyle name="_Log Book_051107" xfId="759"/>
    <cellStyle name="_Log Book_051107 2" xfId="760"/>
    <cellStyle name="_Log Book_051107 2_FY09_8월 가격표_ISS" xfId="761"/>
    <cellStyle name="_Log Book_051107 3" xfId="762"/>
    <cellStyle name="_Log Book_051107 3_FY09_8월 가격표_ISS" xfId="763"/>
    <cellStyle name="_Log Book_051107 4" xfId="764"/>
    <cellStyle name="_Log Book_051107 4_FY09_8월 가격표_ISS" xfId="765"/>
    <cellStyle name="_Log Book_051107 5" xfId="766"/>
    <cellStyle name="_Log Book_051107 5_FY09_8월 가격표_ISS" xfId="767"/>
    <cellStyle name="_Log Book_051107 6" xfId="768"/>
    <cellStyle name="_Log Book_051107 6_FY09_8월 가격표_ISS" xfId="769"/>
    <cellStyle name="_Log Book_051107 7" xfId="770"/>
    <cellStyle name="_Log Book_051107 7_FY09_8월 가격표_ISS" xfId="771"/>
    <cellStyle name="_Log Book_051107 8" xfId="772"/>
    <cellStyle name="_Log Book_051107 8_FY09_8월 가격표_ISS" xfId="773"/>
    <cellStyle name="_Log Book_051107 9" xfId="774"/>
    <cellStyle name="_Log Book_051107 9_FY09_8월 가격표_ISS" xfId="775"/>
    <cellStyle name="_Log Book_051107_ISS_FY08_10월가격표_final013xls" xfId="776"/>
    <cellStyle name="_Log Book_051107_ISS_FY08_10월가격표_final013xls 2" xfId="777"/>
    <cellStyle name="_Log Book_051107_ISS_FY08_10월가격표_final013xls 2_FY09_8월 가격표_ISS" xfId="778"/>
    <cellStyle name="_Log Book_051107_ISS_FY08_10월가격표_final013xls 3" xfId="779"/>
    <cellStyle name="_Log Book_051107_ISS_FY08_10월가격표_final013xls 3_FY09_8월 가격표_ISS" xfId="780"/>
    <cellStyle name="_Log Book_051107_ISS_FY08_10월가격표_final013xls 4" xfId="781"/>
    <cellStyle name="_Log Book_051107_ISS_FY08_10월가격표_final013xls 4_FY09_8월 가격표_ISS" xfId="782"/>
    <cellStyle name="_Log Book_051107_ISS_FY08_10월가격표_final013xls 5" xfId="783"/>
    <cellStyle name="_Log Book_051107_ISS_FY08_10월가격표_final013xls 5_FY09_8월 가격표_ISS" xfId="784"/>
    <cellStyle name="_Log Book_051107_ISS_FY08_10월가격표_final013xls 6" xfId="785"/>
    <cellStyle name="_Log Book_051107_ISS_FY08_10월가격표_final013xls 6_FY09_8월 가격표_ISS" xfId="786"/>
    <cellStyle name="_Log Book_051107_ISS_FY08_10월가격표_final013xls 7" xfId="787"/>
    <cellStyle name="_Log Book_051107_ISS_FY08_10월가격표_final013xls 7_FY09_8월 가격표_ISS" xfId="788"/>
    <cellStyle name="_Log Book_051107_ISS_FY08_10월가격표_final013xls 8" xfId="789"/>
    <cellStyle name="_Log Book_051107_ISS_FY08_10월가격표_final013xls 8_FY09_8월 가격표_ISS" xfId="790"/>
    <cellStyle name="_Log Book_051107_ISS_FY08_10월가격표_final013xls 9" xfId="791"/>
    <cellStyle name="_Log Book_051107_ISS_FY08_10월가격표_final013xls 9_FY09_8월 가격표_ISS" xfId="792"/>
    <cellStyle name="_Log Book_060301" xfId="793"/>
    <cellStyle name="_Log Book_060301 2" xfId="794"/>
    <cellStyle name="_Log Book_060301 2_FY09_8월 가격표_ISS" xfId="795"/>
    <cellStyle name="_Log Book_060301 3" xfId="796"/>
    <cellStyle name="_Log Book_060301 3_FY09_8월 가격표_ISS" xfId="797"/>
    <cellStyle name="_Log Book_060301 4" xfId="798"/>
    <cellStyle name="_Log Book_060301 4_FY09_8월 가격표_ISS" xfId="799"/>
    <cellStyle name="_Log Book_060301 5" xfId="800"/>
    <cellStyle name="_Log Book_060301 5_FY09_8월 가격표_ISS" xfId="801"/>
    <cellStyle name="_Log Book_060301 6" xfId="802"/>
    <cellStyle name="_Log Book_060301 6_FY09_8월 가격표_ISS" xfId="803"/>
    <cellStyle name="_Log Book_060301 7" xfId="804"/>
    <cellStyle name="_Log Book_060301 7_FY09_8월 가격표_ISS" xfId="805"/>
    <cellStyle name="_Log Book_060301 8" xfId="806"/>
    <cellStyle name="_Log Book_060301 8_FY09_8월 가격표_ISS" xfId="807"/>
    <cellStyle name="_Log Book_060301 9" xfId="808"/>
    <cellStyle name="_Log Book_060301 9_FY09_8월 가격표_ISS" xfId="809"/>
    <cellStyle name="_Log Book_060301_ISS_FY08_10월가격표_final013xls" xfId="810"/>
    <cellStyle name="_Log Book_060301_ISS_FY08_10월가격표_final013xls 2" xfId="811"/>
    <cellStyle name="_Log Book_060301_ISS_FY08_10월가격표_final013xls 2_FY09_8월 가격표_ISS" xfId="812"/>
    <cellStyle name="_Log Book_060301_ISS_FY08_10월가격표_final013xls 3" xfId="813"/>
    <cellStyle name="_Log Book_060301_ISS_FY08_10월가격표_final013xls 3_FY09_8월 가격표_ISS" xfId="814"/>
    <cellStyle name="_Log Book_060301_ISS_FY08_10월가격표_final013xls 4" xfId="815"/>
    <cellStyle name="_Log Book_060301_ISS_FY08_10월가격표_final013xls 4_FY09_8월 가격표_ISS" xfId="816"/>
    <cellStyle name="_Log Book_060301_ISS_FY08_10월가격표_final013xls 5" xfId="817"/>
    <cellStyle name="_Log Book_060301_ISS_FY08_10월가격표_final013xls 5_FY09_8월 가격표_ISS" xfId="818"/>
    <cellStyle name="_Log Book_060301_ISS_FY08_10월가격표_final013xls 6" xfId="819"/>
    <cellStyle name="_Log Book_060301_ISS_FY08_10월가격표_final013xls 6_FY09_8월 가격표_ISS" xfId="820"/>
    <cellStyle name="_Log Book_060301_ISS_FY08_10월가격표_final013xls 7" xfId="821"/>
    <cellStyle name="_Log Book_060301_ISS_FY08_10월가격표_final013xls 7_FY09_8월 가격표_ISS" xfId="822"/>
    <cellStyle name="_Log Book_060301_ISS_FY08_10월가격표_final013xls 8" xfId="823"/>
    <cellStyle name="_Log Book_060301_ISS_FY08_10월가격표_final013xls 8_FY09_8월 가격표_ISS" xfId="824"/>
    <cellStyle name="_Log Book_060301_ISS_FY08_10월가격표_final013xls 9" xfId="825"/>
    <cellStyle name="_Log Book_060301_ISS_FY08_10월가격표_final013xls 9_FY09_8월 가격표_ISS" xfId="826"/>
    <cellStyle name="_Log Book_060601" xfId="827"/>
    <cellStyle name="_Log Book_060601 2" xfId="828"/>
    <cellStyle name="_Log Book_060601 2_FY09_8월 가격표_ISS" xfId="829"/>
    <cellStyle name="_Log Book_060601 3" xfId="830"/>
    <cellStyle name="_Log Book_060601 3_FY09_8월 가격표_ISS" xfId="831"/>
    <cellStyle name="_Log Book_060601 4" xfId="832"/>
    <cellStyle name="_Log Book_060601 4_FY09_8월 가격표_ISS" xfId="833"/>
    <cellStyle name="_Log Book_060601 5" xfId="834"/>
    <cellStyle name="_Log Book_060601 5_FY09_8월 가격표_ISS" xfId="835"/>
    <cellStyle name="_Log Book_060601 6" xfId="836"/>
    <cellStyle name="_Log Book_060601 6_FY09_8월 가격표_ISS" xfId="837"/>
    <cellStyle name="_Log Book_060601 7" xfId="838"/>
    <cellStyle name="_Log Book_060601 7_FY09_8월 가격표_ISS" xfId="839"/>
    <cellStyle name="_Log Book_060601 8" xfId="840"/>
    <cellStyle name="_Log Book_060601 8_FY09_8월 가격표_ISS" xfId="841"/>
    <cellStyle name="_Log Book_060601 9" xfId="842"/>
    <cellStyle name="_Log Book_060601 9_FY09_8월 가격표_ISS" xfId="843"/>
    <cellStyle name="_Log Book_060601_ISS_FY08_10월가격표_final013xls" xfId="844"/>
    <cellStyle name="_Log Book_060601_ISS_FY08_10월가격표_final013xls 2" xfId="845"/>
    <cellStyle name="_Log Book_060601_ISS_FY08_10월가격표_final013xls 2_FY09_8월 가격표_ISS" xfId="846"/>
    <cellStyle name="_Log Book_060601_ISS_FY08_10월가격표_final013xls 3" xfId="847"/>
    <cellStyle name="_Log Book_060601_ISS_FY08_10월가격표_final013xls 3_FY09_8월 가격표_ISS" xfId="848"/>
    <cellStyle name="_Log Book_060601_ISS_FY08_10월가격표_final013xls 4" xfId="849"/>
    <cellStyle name="_Log Book_060601_ISS_FY08_10월가격표_final013xls 4_FY09_8월 가격표_ISS" xfId="850"/>
    <cellStyle name="_Log Book_060601_ISS_FY08_10월가격표_final013xls 5" xfId="851"/>
    <cellStyle name="_Log Book_060601_ISS_FY08_10월가격표_final013xls 5_FY09_8월 가격표_ISS" xfId="852"/>
    <cellStyle name="_Log Book_060601_ISS_FY08_10월가격표_final013xls 6" xfId="853"/>
    <cellStyle name="_Log Book_060601_ISS_FY08_10월가격표_final013xls 6_FY09_8월 가격표_ISS" xfId="854"/>
    <cellStyle name="_Log Book_060601_ISS_FY08_10월가격표_final013xls 7" xfId="855"/>
    <cellStyle name="_Log Book_060601_ISS_FY08_10월가격표_final013xls 7_FY09_8월 가격표_ISS" xfId="856"/>
    <cellStyle name="_Log Book_060601_ISS_FY08_10월가격표_final013xls 8" xfId="857"/>
    <cellStyle name="_Log Book_060601_ISS_FY08_10월가격표_final013xls 8_FY09_8월 가격표_ISS" xfId="858"/>
    <cellStyle name="_Log Book_060601_ISS_FY08_10월가격표_final013xls 9" xfId="859"/>
    <cellStyle name="_Log Book_060601_ISS_FY08_10월가격표_final013xls 9_FY09_8월 가격표_ISS" xfId="860"/>
    <cellStyle name="_L형측구 실정" xfId="861"/>
    <cellStyle name="_MBR1~3 (version 1)" xfId="6913"/>
    <cellStyle name="_MLCC 2차 공사 기성 1회" xfId="6914"/>
    <cellStyle name="_MS MOLP EIP용 가격011107" xfId="862"/>
    <cellStyle name="_MS3월_가격표(다우)" xfId="863"/>
    <cellStyle name="_MSP정산초안1" xfId="6915"/>
    <cellStyle name="_NC6B7BC61" xfId="6916"/>
    <cellStyle name="_NEGS" xfId="864"/>
    <cellStyle name="_NEGS_산청-수동간견적의뢰(계측및보링)" xfId="865"/>
    <cellStyle name="_NEGS_집행단가블랙다운1" xfId="866"/>
    <cellStyle name="_NEGS_집행단가블랙다운1_산청-수동간견적의뢰(계측및보링)" xfId="867"/>
    <cellStyle name="_NEGS_집행단가블랙다운1_집행단가블랙다운1" xfId="868"/>
    <cellStyle name="_NEGS_집행단가블랙다운1_집행단가블랙다운1_산청-수동간견적의뢰(계측및보링)" xfId="869"/>
    <cellStyle name="_new_FY05 1X Weekly Stock Report(as of July 31)" xfId="870"/>
    <cellStyle name="_NORTEL" xfId="6917"/>
    <cellStyle name="_NT 서버외 부분" xfId="871"/>
    <cellStyle name="_NTspec" xfId="6918"/>
    <cellStyle name="_OTDR 견본 (version 1)" xfId="6919"/>
    <cellStyle name="_P003-00 삼성제일병원" xfId="6920"/>
    <cellStyle name="_ProCurve Quick Reference Card - April 2006" xfId="872"/>
    <cellStyle name="_ProCurve Quick Reference Card - August 2006" xfId="873"/>
    <cellStyle name="_ProCurve Quick Reference Card - December 2005" xfId="874"/>
    <cellStyle name="_ProCurve Quick Reference Card - December 2006" xfId="875"/>
    <cellStyle name="_ProCurve Quick Reference Card - February 2007" xfId="876"/>
    <cellStyle name="_ProCurve Quick Reference Card - January 2006" xfId="877"/>
    <cellStyle name="_ProCurve Quick Reference Card - July 1 2005" xfId="878"/>
    <cellStyle name="_ProCurve Quick Reference Card - July 1 2005_Book1" xfId="879"/>
    <cellStyle name="_ProCurve Quick Reference Card - July 1 2005_HP_Care_Pack_Aug05" xfId="880"/>
    <cellStyle name="_ProCurve Quick Reference Card - July 1 2005_HP_Care_Pack_Dec06" xfId="881"/>
    <cellStyle name="_ProCurve Quick Reference Card - July 1 2005_HP_Care_Pack_July05" xfId="882"/>
    <cellStyle name="_ProCurve Quick Reference Card - July 2006" xfId="883"/>
    <cellStyle name="_ProCurve Quick Reference Card - July 2007" xfId="884"/>
    <cellStyle name="_ProCurve Quick Reference Card - June 2006" xfId="885"/>
    <cellStyle name="_ProCurve Quick Reference Card - March 2007" xfId="886"/>
    <cellStyle name="_ProCurve Quick Reference Card - May 2006" xfId="887"/>
    <cellStyle name="_ProCurve Quick Reference Card - May 2007" xfId="888"/>
    <cellStyle name="_ProCurve Quick Reference Card - October 1  2005" xfId="889"/>
    <cellStyle name="_ProCurve Quick Reference Card - October 2005 v2" xfId="890"/>
    <cellStyle name="_PSG inventory_14.Dec" xfId="891"/>
    <cellStyle name="_PSG inventory_23.Dec" xfId="892"/>
    <cellStyle name="_PSG inventory_28.Dec" xfId="893"/>
    <cellStyle name="_psg stock" xfId="894"/>
    <cellStyle name="_Q061108_이정이앤씨(경남테크노파크)" xfId="6921"/>
    <cellStyle name="_R8_CPQRC Storage 7-29-05" xfId="895"/>
    <cellStyle name="_RE" xfId="6922"/>
    <cellStyle name="_RESULTS" xfId="896"/>
    <cellStyle name="_rp5470" xfId="897"/>
    <cellStyle name="_rp7410" xfId="898"/>
    <cellStyle name="_SEC연구소 정보통신상황실-060614 (건축)" xfId="6923"/>
    <cellStyle name="_Sheet1" xfId="899"/>
    <cellStyle name="_Sheet1_1" xfId="6924"/>
    <cellStyle name="_Sheet2" xfId="900"/>
    <cellStyle name="_Sheet2_1" xfId="6925"/>
    <cellStyle name="_Sheet3" xfId="6926"/>
    <cellStyle name="_Sheet3_1" xfId="6927"/>
    <cellStyle name="_SKT전수망시설정산" xfId="6928"/>
    <cellStyle name="_ss" xfId="6929"/>
    <cellStyle name="_STX PanOcean 포탈 구축 견적서_0818원가표" xfId="901"/>
    <cellStyle name="_STX_Maint_견적_060927" xfId="902"/>
    <cellStyle name="_STX_price_050527" xfId="903"/>
    <cellStyle name="_STX견적서-2차버젼" xfId="904"/>
    <cellStyle name="_STX조선" xfId="905"/>
    <cellStyle name="_UTILITY-계약B" xfId="6930"/>
    <cellStyle name="_VDS 수량 및 단가산출서" xfId="6931"/>
    <cellStyle name="_VMS내역서" xfId="6932"/>
    <cellStyle name="_workbook_2007" xfId="6933"/>
    <cellStyle name="_x346 &amp; rack_0617" xfId="906"/>
    <cellStyle name="_YTN이원화" xfId="6934"/>
    <cellStyle name="_가로등 년간단가 (06)" xfId="6935"/>
    <cellStyle name="_가로등 년간단가 (06)_가로등 년간단가 (07용 수정본)-제출(1)" xfId="6936"/>
    <cellStyle name="_가로등 년간단가 (06)_가로등 년간단가 (07용 수정본)-제출(1)_보안등 년간단가 (07년용수정)-제출(1)" xfId="6937"/>
    <cellStyle name="_가로등 년간단가 (06)_보안등 년간단가 (07년용수정)-제출(1)" xfId="6938"/>
    <cellStyle name="_가로등 년간단가 (07용 수정본)-제출(1)" xfId="6939"/>
    <cellStyle name="_가로등 년간단가 (07용 수정본)-제출(1)_보안등 년간단가 (07년용수정)-제출(1)" xfId="6940"/>
    <cellStyle name="_가로등 단가비교표(04)" xfId="6941"/>
    <cellStyle name="_가로등 설계변경-5.29" xfId="6942"/>
    <cellStyle name="_가로등 일위대가2004-영모수정" xfId="6943"/>
    <cellStyle name="_가로등_08내역_기흥_0211" xfId="6944"/>
    <cellStyle name="_가로등_08내역_기흥A_0213" xfId="6945"/>
    <cellStyle name="_가로등_08내역_기흥A_0215" xfId="6946"/>
    <cellStyle name="_가로등_08내역_기흥B_0212" xfId="6947"/>
    <cellStyle name="_가로등_08내역_기흥B_0213" xfId="6948"/>
    <cellStyle name="_가로등_보안등_08내역_처인_0225" xfId="6949"/>
    <cellStyle name="_가로등_보안등_08내역_처인_0225_ver1" xfId="6950"/>
    <cellStyle name="_가로등3월4월청구서" xfId="6951"/>
    <cellStyle name="_가로등년간단가(06-11)-원본" xfId="6952"/>
    <cellStyle name="_가로등설계관련-원본(2005하)-영모수정중" xfId="6953"/>
    <cellStyle name="_가로등설계관련-원본(2006상)-영모수정중" xfId="6954"/>
    <cellStyle name="_가로등설계관련-원본(2006상)-영모수정중_가로등 년간단가 (07용 수정본)-제출(1)" xfId="6955"/>
    <cellStyle name="_가로등설계관련-원본(2006상)-영모수정중_가로등 년간단가 (07용 수정본)-제출(1)_보안등 년간단가 (07년용수정)-제출(1)" xfId="6956"/>
    <cellStyle name="_가로등설계관련-원본(2006상)-영모수정중_보안등 년간단가 (07년용수정)-제출(1)" xfId="6957"/>
    <cellStyle name="_가로등설계서(06-11)" xfId="6958"/>
    <cellStyle name="_가로등유지보수(용경)연간단가" xfId="6959"/>
    <cellStyle name="_가시설" xfId="6960"/>
    <cellStyle name="_가실행양식" xfId="6961"/>
    <cellStyle name="_가압장판넬" xfId="6962"/>
    <cellStyle name="_가압장판넬 (2)" xfId="6963"/>
    <cellStyle name="_가평군 재해대책 종합상황실-060515" xfId="6964"/>
    <cellStyle name="_간지,목차,페이지,표지" xfId="6965"/>
    <cellStyle name="_감가상각(01년도) (2)" xfId="6966"/>
    <cellStyle name="_감가상각(01년도) (3)" xfId="6967"/>
    <cellStyle name="_갑지(1221)" xfId="6968"/>
    <cellStyle name="_갑지(총)" xfId="6969"/>
    <cellStyle name="_갑지양식" xfId="6970"/>
    <cellStyle name="_강과장(Fronnix,설계가1126)" xfId="6971"/>
    <cellStyle name="_강남(계약기간~11.30)" xfId="907"/>
    <cellStyle name="_강남확장정산" xfId="908"/>
    <cellStyle name="_강릉e-mart" xfId="6972"/>
    <cellStyle name="_강변북로-견적대비" xfId="909"/>
    <cellStyle name="_강변북로-견적대비_산청-수동간견적의뢰(계측및보링)" xfId="910"/>
    <cellStyle name="_강산FRP" xfId="911"/>
    <cellStyle name="_강산-지압보도-1020" xfId="912"/>
    <cellStyle name="_강산-지압보도-1020_2007년_중마초교내역서" xfId="913"/>
    <cellStyle name="_강산-지압보도-1020_2007년_중마초교내역서_2008년학교공원화사업(광남중학교)" xfId="914"/>
    <cellStyle name="_강산-지압보도-1020_2007년_중마초교내역서_2008년학교공원화사업(광남중학교1)" xfId="915"/>
    <cellStyle name="_강산-지압보도-1020_서강대학교담장(발주내역서)" xfId="916"/>
    <cellStyle name="_강산-지압보도-1020_서강대학교담장(발주내역서)_2007년_중마초교내역서" xfId="917"/>
    <cellStyle name="_강산-지압보도-1020_서강대학교담장(발주내역서)_2007년_중마초교내역서_2008년학교공원화사업(광남중학교)" xfId="918"/>
    <cellStyle name="_강산-지압보도-1020_서강대학교담장(발주내역서)_2007년_중마초교내역서_2008년학교공원화사업(광남중학교1)" xfId="919"/>
    <cellStyle name="_강산-지압보도-1020_서강대학교담장(발주내역서)_서강대학교담장(벽천부)320검토" xfId="920"/>
    <cellStyle name="_강산-지압보도-1020_서강대학교담장(발주내역서)_서강대학교담장(벽천부)320검토_2007년_중마초교내역서" xfId="921"/>
    <cellStyle name="_강산-지압보도-1020_서강대학교담장(발주내역서)_서강대학교담장(벽천부)320검토_2007년_중마초교내역서_2008년학교공원화사업(광남중학교)" xfId="922"/>
    <cellStyle name="_강산-지압보도-1020_서강대학교담장(발주내역서)_서강대학교담장(벽천부)320검토_2007년_중마초교내역서_2008년학교공원화사업(광남중학교1)" xfId="923"/>
    <cellStyle name="_강산-지압보도-1020_역전로 수종갱신공사 설계서(2005년)" xfId="924"/>
    <cellStyle name="_강산-지압보도-1023" xfId="925"/>
    <cellStyle name="_강산-지압보도-1023_2007년_중마초교내역서" xfId="926"/>
    <cellStyle name="_강산-지압보도-1023_2007년_중마초교내역서_2008년학교공원화사업(광남중학교)" xfId="927"/>
    <cellStyle name="_강산-지압보도-1023_2007년_중마초교내역서_2008년학교공원화사업(광남중학교1)" xfId="928"/>
    <cellStyle name="_강산-지압보도-1023_서강대학교담장(발주내역서)" xfId="929"/>
    <cellStyle name="_강산-지압보도-1023_서강대학교담장(발주내역서)_2007년_중마초교내역서" xfId="930"/>
    <cellStyle name="_강산-지압보도-1023_서강대학교담장(발주내역서)_2007년_중마초교내역서_2008년학교공원화사업(광남중학교)" xfId="931"/>
    <cellStyle name="_강산-지압보도-1023_서강대학교담장(발주내역서)_2007년_중마초교내역서_2008년학교공원화사업(광남중학교1)" xfId="932"/>
    <cellStyle name="_강산-지압보도-1023_서강대학교담장(발주내역서)_서강대학교담장(벽천부)320검토" xfId="933"/>
    <cellStyle name="_강산-지압보도-1023_서강대학교담장(발주내역서)_서강대학교담장(벽천부)320검토_2007년_중마초교내역서" xfId="934"/>
    <cellStyle name="_강산-지압보도-1023_서강대학교담장(발주내역서)_서강대학교담장(벽천부)320검토_2007년_중마초교내역서_2008년학교공원화사업(광남중학교)" xfId="935"/>
    <cellStyle name="_강산-지압보도-1023_서강대학교담장(발주내역서)_서강대학교담장(벽천부)320검토_2007년_중마초교내역서_2008년학교공원화사업(광남중학교1)" xfId="936"/>
    <cellStyle name="_강산-지압보도-1023_역전로 수종갱신공사 설계서(2005년)" xfId="937"/>
    <cellStyle name="_강서노인복지관통신관급내역서(방송)" xfId="6973"/>
    <cellStyle name="_거제도 명명식장 1차 가실행(20020718)" xfId="6974"/>
    <cellStyle name="_견적_U-CIty 시설종합관제시스템(v0.3)_웨이버스추가" xfId="6975"/>
    <cellStyle name="_견적공종대비" xfId="6976"/>
    <cellStyle name="_견적서(1014)" xfId="6977"/>
    <cellStyle name="_견적서(FMT031201-Q-02)-04.03.22" xfId="6978"/>
    <cellStyle name="_견적서(STX)_050524" xfId="938"/>
    <cellStyle name="_견적서(V060226)" xfId="6979"/>
    <cellStyle name="_견적서(대우텔레텍0925)" xfId="939"/>
    <cellStyle name="_견적서(둔산)" xfId="6980"/>
    <cellStyle name="_견적서(랜장비R2)03(1).13" xfId="6981"/>
    <cellStyle name="_견적서(월성원자력발전소)_040504" xfId="6982"/>
    <cellStyle name="_견적서(총괄)" xfId="6983"/>
    <cellStyle name="_견적서(출입통제R2)03.13" xfId="6984"/>
    <cellStyle name="_견적서(통합배선R2)03.13" xfId="6985"/>
    <cellStyle name="_견적서_060615_제출(1)" xfId="6986"/>
    <cellStyle name="_견적서-0310" xfId="6987"/>
    <cellStyle name="_견적서-2(관급)060615" xfId="6988"/>
    <cellStyle name="_견적서-2(관급)060615_구덕터널배전반설치" xfId="6989"/>
    <cellStyle name="_견적서v051114(최종)" xfId="6990"/>
    <cellStyle name="_견적서갑지양식" xfId="6991"/>
    <cellStyle name="_견적서-계측제어" xfId="6992"/>
    <cellStyle name="_견적서양식" xfId="6993"/>
    <cellStyle name="_견적서양식(전체)" xfId="6994"/>
    <cellStyle name="_견적서양식_참조1_용인 설계서" xfId="6995"/>
    <cellStyle name="_견적서양식_참조7_후지쯔_080528" xfId="6996"/>
    <cellStyle name="_견적서-제출용0306" xfId="6997"/>
    <cellStyle name="_견적의뢰서(추가분)" xfId="6998"/>
    <cellStyle name="_견적조건" xfId="940"/>
    <cellStyle name="_견적조건_산청-수동간견적의뢰(계측및보링)" xfId="941"/>
    <cellStyle name="_견적집계표 (KT이윤)" xfId="6999"/>
    <cellStyle name="_결재실행(동의대캐리어관)" xfId="7000"/>
    <cellStyle name="_결재실행(동의대캐리어관)_구덕터널배전반설치" xfId="7001"/>
    <cellStyle name="_결재실행-3" xfId="7002"/>
    <cellStyle name="_결재실행-3_구덕터널배전반설치" xfId="7003"/>
    <cellStyle name="_결재실행-4" xfId="7004"/>
    <cellStyle name="_결재실행-4_구덕터널배전반설치" xfId="7005"/>
    <cellStyle name="_결재실행-5" xfId="7006"/>
    <cellStyle name="_결재실행-5_구덕터널배전반설치" xfId="7007"/>
    <cellStyle name="_경기청 무인교통감시장치 이설 생산지시서C" xfId="7008"/>
    <cellStyle name="_경안천_내역서_전기_0115" xfId="7009"/>
    <cellStyle name="_경영개선활동상반기실적(990708)" xfId="7010"/>
    <cellStyle name="_경영개선활동상반기실적(990708)_1" xfId="7011"/>
    <cellStyle name="_경영개선활동상반기실적(990708)_2" xfId="7012"/>
    <cellStyle name="_경영개선활성화방안(990802)" xfId="7013"/>
    <cellStyle name="_경영개선활성화방안(990802)_1" xfId="7014"/>
    <cellStyle name="_계룡네거리원설계" xfId="942"/>
    <cellStyle name="_계약내역서(확정본11.30)" xfId="943"/>
    <cellStyle name="_고가차도산출서" xfId="7015"/>
    <cellStyle name="_고달교1" xfId="944"/>
    <cellStyle name="_고덕 E-MART" xfId="7016"/>
    <cellStyle name="_고려-수원미네시티(작업)" xfId="7017"/>
    <cellStyle name="_고속철도11-1부대품의" xfId="7018"/>
    <cellStyle name="_고속철도11-1부대품의_6월기성" xfId="7019"/>
    <cellStyle name="_고속철도11-1부대품의_6월기성_원등수량" xfId="7020"/>
    <cellStyle name="_고속철도11-1부대품의_6월기성_원등수량_일체형배전반" xfId="7021"/>
    <cellStyle name="_고속철도11-1부대품의_6월기성_일체형배전반" xfId="7022"/>
    <cellStyle name="_고속철도11-1부대품의_원등수량" xfId="7023"/>
    <cellStyle name="_고속철도11-1부대품의_원등수량_일체형배전반" xfId="7024"/>
    <cellStyle name="_고속철도11-1부대품의_일체형배전반" xfId="7025"/>
    <cellStyle name="_고창담양2공구-투찰97" xfId="7026"/>
    <cellStyle name="_고창담양2공구-투찰97_(무안)가실행" xfId="7027"/>
    <cellStyle name="_고창담양2공구-투찰97_(무안)가실행_2003발주설계서2" xfId="7028"/>
    <cellStyle name="_고창담양2공구-투찰97_~att2B5A" xfId="7029"/>
    <cellStyle name="_고창담양2공구-투찰97_~att2B5A_2003발주설계서2" xfId="7030"/>
    <cellStyle name="_고창담양2공구-투찰97_2003발주설계서2" xfId="7031"/>
    <cellStyle name="_고창담양2공구-투찰97_3.0무안광주3공구(입찰가실행-최종)" xfId="7032"/>
    <cellStyle name="_고창담양2공구-투찰97_3.0무안광주3공구(입찰가실행-최종)_(무안)가실행" xfId="7033"/>
    <cellStyle name="_고창담양2공구-투찰97_3.0무안광주3공구(입찰가실행-최종)_(무안)가실행_2003발주설계서2" xfId="7034"/>
    <cellStyle name="_고창담양2공구-투찰97_3.0무안광주3공구(입찰가실행-최종)_2003발주설계서2" xfId="7035"/>
    <cellStyle name="_고창담양2공구-투찰97_고창장성1공구(가실행-최종)" xfId="7036"/>
    <cellStyle name="_고창담양2공구-투찰97_고창장성1공구(가실행-최종)_2003발주설계서2" xfId="7037"/>
    <cellStyle name="_고창담양2공구-투찰97_고창장성1공구일위대가" xfId="7038"/>
    <cellStyle name="_고창담양2공구-투찰97_고창장성1공구일위대가_2003발주설계서2" xfId="7039"/>
    <cellStyle name="_고척동민원" xfId="7040"/>
    <cellStyle name="_고철11-1부대현설" xfId="7041"/>
    <cellStyle name="_고철11-1부대현설_6월기성" xfId="7042"/>
    <cellStyle name="_고철11-1부대현설_6월기성_원등수량" xfId="7043"/>
    <cellStyle name="_고철11-1부대현설_6월기성_원등수량_일체형배전반" xfId="7044"/>
    <cellStyle name="_고철11-1부대현설_6월기성_일체형배전반" xfId="7045"/>
    <cellStyle name="_고철11-1부대현설_원등수량" xfId="7046"/>
    <cellStyle name="_고철11-1부대현설_원등수량_일체형배전반" xfId="7047"/>
    <cellStyle name="_고철11-1부대현설_일체형배전반" xfId="7048"/>
    <cellStyle name="_공가신청(동해지점)" xfId="7049"/>
    <cellStyle name="_공량단가산출서" xfId="7050"/>
    <cellStyle name="_공량단가산출서r1" xfId="7051"/>
    <cellStyle name="_공문 " xfId="945"/>
    <cellStyle name="_공문 _내역서" xfId="946"/>
    <cellStyle name="_공문양식" xfId="947"/>
    <cellStyle name="_공사계약-LIST" xfId="7052"/>
    <cellStyle name="_공사계약-LIST_구덕터널배전반설치" xfId="7053"/>
    <cellStyle name="_공사비요율" xfId="948"/>
    <cellStyle name="_공사사진첩(평택시 한서병원)" xfId="7054"/>
    <cellStyle name="_공사설계서(김포시청)" xfId="7055"/>
    <cellStyle name="_공원시설정비공사" xfId="949"/>
    <cellStyle name="_공주서천4실행" xfId="7056"/>
    <cellStyle name="_공주서천4실행_6월기성" xfId="7057"/>
    <cellStyle name="_공주서천4실행_6월기성_원등수량" xfId="7058"/>
    <cellStyle name="_공주서천4실행_6월기성_원등수량_일체형배전반" xfId="7059"/>
    <cellStyle name="_공주서천4실행_6월기성_일체형배전반" xfId="7060"/>
    <cellStyle name="_공주서천4실행_원등수량" xfId="7061"/>
    <cellStyle name="_공주서천4실행_원등수량_일체형배전반" xfId="7062"/>
    <cellStyle name="_공주서천4실행_일체형배전반" xfId="7063"/>
    <cellStyle name="_관급내역-DSU" xfId="7064"/>
    <cellStyle name="_관급주차관제내역서(수정)" xfId="7065"/>
    <cellStyle name="_관로설계" xfId="7066"/>
    <cellStyle name="_광가입자전송장비(FLC)삼성" xfId="7067"/>
    <cellStyle name="_광안리내역서(구도)" xfId="7068"/>
    <cellStyle name="_광주퇴촌면주택" xfId="7069"/>
    <cellStyle name="_광케이블피스표(간선망)" xfId="7070"/>
    <cellStyle name="_괴산국 소수면우회도로공사 지장주 이설공사" xfId="7071"/>
    <cellStyle name="_교통신호등 설계서(정창개발공사)-구성동일건설-경보등" xfId="7072"/>
    <cellStyle name="_교통신호등 설계서(정창개발공사)-구성동일건설-경보등_금어리설계서" xfId="7073"/>
    <cellStyle name="_교통신호등 설계서(정창개발공사)-구성동일건설-경보등_표지판설계서" xfId="7074"/>
    <cellStyle name="_교통신호등 설계서(정창개발공사)-원본" xfId="7075"/>
    <cellStyle name="_교통신호등 설계서(정창개발공사)-원본_금어리설계서" xfId="7076"/>
    <cellStyle name="_교통신호등 설계서(정창개발공사)-원본_표지판설계서" xfId="7077"/>
    <cellStyle name="_교통안전시설물-1차견적" xfId="7078"/>
    <cellStyle name="_교환대내역서" xfId="7079"/>
    <cellStyle name="_구마고속도로 금호~서대구간 확장공사" xfId="950"/>
    <cellStyle name="_구마고속도로 금호~서대구간 확장공사_강변북로-견적대비" xfId="951"/>
    <cellStyle name="_구마고속도로 금호~서대구간 확장공사_강변북로-견적대비_산청-수동간견적의뢰(계측및보링)" xfId="952"/>
    <cellStyle name="_구마고속도로 금호~서대구간 확장공사_무안광주2공구-견적대비" xfId="953"/>
    <cellStyle name="_구마고속도로 금호~서대구간 확장공사_무안광주2공구-견적대비_산청-수동간견적의뢰(계측및보링)" xfId="954"/>
    <cellStyle name="_구마고속도로 금호~서대구간 확장공사_산청-수동간견적의뢰(계측및보링)" xfId="955"/>
    <cellStyle name="_구마고속도로 금호~서대구간 확장공사_이양능주1공구-견적대비" xfId="956"/>
    <cellStyle name="_구마고속도로 금호~서대구간 확장공사_이양능주1공구-견적대비_산청-수동간견적의뢰(계측및보링)" xfId="957"/>
    <cellStyle name="_구매팀의뢰" xfId="958"/>
    <cellStyle name="_구운난간설계서" xfId="959"/>
    <cellStyle name="_구조물공1" xfId="960"/>
    <cellStyle name="_구즉내역서" xfId="961"/>
    <cellStyle name="_국도23호선영암연소지구내역서" xfId="7080"/>
    <cellStyle name="_국도38호선통리지구내역서" xfId="7081"/>
    <cellStyle name="_국도42호선 양지면 제일,추계리 가로등 설치공사." xfId="7082"/>
    <cellStyle name="_국도42호선여량지구오르막차로" xfId="7083"/>
    <cellStyle name="_국립부산국악원영상감시시스템구매설치" xfId="7084"/>
    <cellStyle name="_국수교수량" xfId="962"/>
    <cellStyle name="_국수교수량_걷고싶은 녹화거리 조성 폐기물처리" xfId="963"/>
    <cellStyle name="_국수교수량_걷고싶은 녹화거리 조성공사" xfId="964"/>
    <cellStyle name="_국수교수량_남강어린이공원 현대화사업" xfId="965"/>
    <cellStyle name="_국수교수량_무주골천수량" xfId="966"/>
    <cellStyle name="_국수교수량_무주골천수량_걷고싶은 녹화거리 조성 폐기물처리" xfId="967"/>
    <cellStyle name="_국수교수량_무주골천수량_걷고싶은 녹화거리 조성공사" xfId="968"/>
    <cellStyle name="_국수교수량_무주골천수량_남강어린이공원 현대화사업" xfId="969"/>
    <cellStyle name="_국수교수량_무주골천수량_현석동 1-5번지 일대 마을마당조성" xfId="970"/>
    <cellStyle name="_국수교수량_무주골천수량_현석동 1-5번지 일대 마을마당조성_걷고싶은 녹화거리 조성 폐기물처리" xfId="971"/>
    <cellStyle name="_국수교수량_무주골천수량_현석동 1-5번지 일대 마을마당조성_걷고싶은 녹화거리 조성공사" xfId="972"/>
    <cellStyle name="_국수교수량_무주골천수량_현석동 1-5번지 일대 마을마당조성_남강어린이공원 현대화사업" xfId="973"/>
    <cellStyle name="_국수교수량_현석동 1-5번지 일대 마을마당조성" xfId="974"/>
    <cellStyle name="_국수교수량_현석동 1-5번지 일대 마을마당조성_걷고싶은 녹화거리 조성 폐기물처리" xfId="975"/>
    <cellStyle name="_국수교수량_현석동 1-5번지 일대 마을마당조성_걷고싶은 녹화거리 조성공사" xfId="976"/>
    <cellStyle name="_국수교수량_현석동 1-5번지 일대 마을마당조성_남강어린이공원 현대화사업" xfId="977"/>
    <cellStyle name="_국수교수량_호명12공구" xfId="978"/>
    <cellStyle name="_국수교수량_호명12공구_걷고싶은 녹화거리 조성 폐기물처리" xfId="979"/>
    <cellStyle name="_국수교수량_호명12공구_걷고싶은 녹화거리 조성공사" xfId="980"/>
    <cellStyle name="_국수교수량_호명12공구_남강어린이공원 현대화사업" xfId="981"/>
    <cellStyle name="_국수교수량_호명12공구_현석동 1-5번지 일대 마을마당조성" xfId="982"/>
    <cellStyle name="_국수교수량_호명12공구_현석동 1-5번지 일대 마을마당조성_걷고싶은 녹화거리 조성 폐기물처리" xfId="983"/>
    <cellStyle name="_국수교수량_호명12공구_현석동 1-5번지 일대 마을마당조성_걷고싶은 녹화거리 조성공사" xfId="984"/>
    <cellStyle name="_국수교수량_호명12공구_현석동 1-5번지 일대 마을마당조성_남강어린이공원 현대화사업" xfId="985"/>
    <cellStyle name="_군산ITS 설계 원가 조사20031224" xfId="7085"/>
    <cellStyle name="_근거1_금액비교표" xfId="7086"/>
    <cellStyle name="_근로자 복지관(전기)-830납품" xfId="7087"/>
    <cellStyle name="_금구(과학대길)도로 포장덧씌우기공사1" xfId="7088"/>
    <cellStyle name="_금천청소년수련관(토목林)" xfId="7089"/>
    <cellStyle name="_금호건설 견적(041223_1)" xfId="986"/>
    <cellStyle name="_기계경비산출서" xfId="7090"/>
    <cellStyle name="_기능점수 산정-TOPIS" xfId="7091"/>
    <cellStyle name="_기록관리양식" xfId="987"/>
    <cellStyle name="_기별" xfId="7092"/>
    <cellStyle name="_기별-2001 데이콤 설비제공용 광케이블 시설공사(10차)" xfId="7093"/>
    <cellStyle name="_기별명세" xfId="988"/>
    <cellStyle name="_기별명세서" xfId="7094"/>
    <cellStyle name="_기본설계1" xfId="7095"/>
    <cellStyle name="_기상부분_태민" xfId="7096"/>
    <cellStyle name="_기성검사원" xfId="989"/>
    <cellStyle name="_기성검사원_내역서" xfId="990"/>
    <cellStyle name="_기지국집계" xfId="7097"/>
    <cellStyle name="_기초공사" xfId="7098"/>
    <cellStyle name="_기흥" xfId="7099"/>
    <cellStyle name="_기흥가로등작업일지(4월1,2차)" xfId="7100"/>
    <cellStyle name="_길드PC방" xfId="7101"/>
    <cellStyle name="_김천동부초교사증축(4)" xfId="7102"/>
    <cellStyle name="_김천설계내역(유니썬)" xfId="7103"/>
    <cellStyle name="_김천우회-견적대비" xfId="991"/>
    <cellStyle name="_김포ER(세종)" xfId="7104"/>
    <cellStyle name="_김포실사" xfId="7105"/>
    <cellStyle name="_김포우회도로 개설공사" xfId="992"/>
    <cellStyle name="_김포우회도로 개설공사_강변북로-견적대비" xfId="993"/>
    <cellStyle name="_김포우회도로 개설공사_강변북로-견적대비_산청-수동간견적의뢰(계측및보링)" xfId="994"/>
    <cellStyle name="_김포우회도로 개설공사_무안광주2공구-견적대비" xfId="995"/>
    <cellStyle name="_김포우회도로 개설공사_무안광주2공구-견적대비_산청-수동간견적의뢰(계측및보링)" xfId="996"/>
    <cellStyle name="_김포우회도로 개설공사_산청-수동간견적의뢰(계측및보링)" xfId="997"/>
    <cellStyle name="_김포우회도로 개설공사_이양능주1공구-견적대비" xfId="998"/>
    <cellStyle name="_김포우회도로 개설공사_이양능주1공구-견적대비_산청-수동간견적의뢰(계측및보링)" xfId="999"/>
    <cellStyle name="_김해전기내역서-수정" xfId="7106"/>
    <cellStyle name="_김해전기내역서-수정_구덕터널배전반설치" xfId="7107"/>
    <cellStyle name="_김해전기내역서-수정-실행금액" xfId="7108"/>
    <cellStyle name="_김해전기내역서-수정-실행금액_구덕터널배전반설치" xfId="7109"/>
    <cellStyle name="_나노엔텍(임금)" xfId="7110"/>
    <cellStyle name="_나이트매니아(실사도)" xfId="7111"/>
    <cellStyle name="_남양팔탄간도로확포장전기공사(변경)" xfId="7112"/>
    <cellStyle name="_남양팔탄간도로확포장전기공사(변경)_I'PARK 3단지 입구 교통신호기 설치공사" xfId="7113"/>
    <cellStyle name="_남양팔탄간도로확포장전기공사(변경)_천안(가로등 및 신호등 설치공사)" xfId="7114"/>
    <cellStyle name="_내역" xfId="7115"/>
    <cellStyle name="_내역_0508" xfId="7116"/>
    <cellStyle name="_내역3(통신)" xfId="7117"/>
    <cellStyle name="_내역-9공구" xfId="1000"/>
    <cellStyle name="_내역-9공구_강변북로-견적대비" xfId="1001"/>
    <cellStyle name="_내역-9공구_강변북로-견적대비_산청-수동간견적의뢰(계측및보링)" xfId="1002"/>
    <cellStyle name="_내역-9공구_무안광주2공구-견적대비" xfId="1003"/>
    <cellStyle name="_내역-9공구_무안광주2공구-견적대비_산청-수동간견적의뢰(계측및보링)" xfId="1004"/>
    <cellStyle name="_내역-9공구_산청-수동간견적의뢰(계측및보링)" xfId="1005"/>
    <cellStyle name="_내역-9공구_이양능주1공구-견적대비" xfId="1006"/>
    <cellStyle name="_내역-9공구_이양능주1공구-견적대비_산청-수동간견적의뢰(계측및보링)" xfId="1007"/>
    <cellStyle name="_내역B동" xfId="7118"/>
    <cellStyle name="_내역서" xfId="1008"/>
    <cellStyle name="_내역서 및 일위대가(최신)" xfId="7119"/>
    <cellStyle name="_내역서 표지" xfId="7120"/>
    <cellStyle name="_내역서(0728수정)" xfId="7121"/>
    <cellStyle name="_내역서(CCTV)" xfId="7122"/>
    <cellStyle name="_내역서(HFC,하나로)" xfId="1009"/>
    <cellStyle name="_내역서(계측제어)-부산과학산업단지" xfId="7123"/>
    <cellStyle name="_내역서(문화예술회관)-수정" xfId="7124"/>
    <cellStyle name="_내역서(문화예술회관)-수정_구덕터널배전반설치" xfId="7125"/>
    <cellStyle name="_내역서(센터_하드웨어_v1)" xfId="7126"/>
    <cellStyle name="_내역서(센터_하드웨어_통합_V2)" xfId="7127"/>
    <cellStyle name="_내역서(원묵중)납품" xfId="1010"/>
    <cellStyle name="_내역서(원묵중)납품_2007년_중마초교내역서" xfId="1011"/>
    <cellStyle name="_내역서(원묵중)납품_2007년_중마초교내역서_2008년학교공원화사업(광남중학교)" xfId="1012"/>
    <cellStyle name="_내역서(원묵중)납품_2007년_중마초교내역서_2008년학교공원화사업(광남중학교1)" xfId="1013"/>
    <cellStyle name="_내역서(전광판)-1" xfId="7128"/>
    <cellStyle name="_내역서(전광판)-1_구덕터널배전반설치" xfId="7129"/>
    <cellStyle name="_내역서_0525" xfId="7130"/>
    <cellStyle name="_내역서_0714" xfId="7131"/>
    <cellStyle name="_내역서_1" xfId="7132"/>
    <cellStyle name="_내역서_VDS(최신11-07)" xfId="7133"/>
    <cellStyle name="_내역서_경안천주차장cctv설비_1205" xfId="7134"/>
    <cellStyle name="_내역서_설계내역서부여)080117-건아" xfId="7135"/>
    <cellStyle name="_내역서_옥천군청서식" xfId="7136"/>
    <cellStyle name="_내역서_참조1_용인 설계서" xfId="7137"/>
    <cellStyle name="_내역서_참조6_건아_080522" xfId="7138"/>
    <cellStyle name="_내역서_참조7_후지쯔_080528" xfId="7139"/>
    <cellStyle name="_내역서_충주시 생산지시서(CCTV,VDS추가)_20060807" xfId="7140"/>
    <cellStyle name="_내역서-대비견적" xfId="7141"/>
    <cellStyle name="_내역서및설계서" xfId="7142"/>
    <cellStyle name="_내역서피뢰및접지" xfId="7143"/>
    <cellStyle name="_내역을지 (3)" xfId="7144"/>
    <cellStyle name="_내역참조2_가로등_기흥년간단가" xfId="7145"/>
    <cellStyle name="_내역참조4_보안등_기흥년간단가" xfId="7146"/>
    <cellStyle name="_내연산(토목)" xfId="7147"/>
    <cellStyle name="_내판" xfId="7148"/>
    <cellStyle name="_네트워크" xfId="7149"/>
    <cellStyle name="_노고봉-내역" xfId="1014"/>
    <cellStyle name="_노고봉-내역_2007년_중마초교내역서" xfId="1015"/>
    <cellStyle name="_노고봉-내역_2007년_중마초교내역서_2008년학교공원화사업(광남중학교)" xfId="1016"/>
    <cellStyle name="_노고봉-내역_2007년_중마초교내역서_2008년학교공원화사업(광남중학교1)" xfId="1017"/>
    <cellStyle name="_노고봉-내역_서강대학교담장(발주내역서)" xfId="1018"/>
    <cellStyle name="_노고봉-내역_서강대학교담장(발주내역서)_2007년_중마초교내역서" xfId="1019"/>
    <cellStyle name="_노고봉-내역_서강대학교담장(발주내역서)_2007년_중마초교내역서_2008년학교공원화사업(광남중학교)" xfId="1020"/>
    <cellStyle name="_노고봉-내역_서강대학교담장(발주내역서)_2007년_중마초교내역서_2008년학교공원화사업(광남중학교1)" xfId="1021"/>
    <cellStyle name="_노고봉-내역_서강대학교담장(발주내역서)_서강대학교담장(벽천부)320검토" xfId="1022"/>
    <cellStyle name="_노고봉-내역_서강대학교담장(발주내역서)_서강대학교담장(벽천부)320검토_2007년_중마초교내역서" xfId="1023"/>
    <cellStyle name="_노고봉-내역_서강대학교담장(발주내역서)_서강대학교담장(벽천부)320검토_2007년_중마초교내역서_2008년학교공원화사업(광남중학교)" xfId="1024"/>
    <cellStyle name="_노고봉-내역_서강대학교담장(발주내역서)_서강대학교담장(벽천부)320검토_2007년_중마초교내역서_2008년학교공원화사업(광남중학교1)" xfId="1025"/>
    <cellStyle name="_노고봉-내역_역전로 수종갱신공사 설계서(2005년)" xfId="1026"/>
    <cellStyle name="_노은2지구 내역서(수정)" xfId="7150"/>
    <cellStyle name="_노임" xfId="7151"/>
    <cellStyle name="_노임공량집계" xfId="7152"/>
    <cellStyle name="_노임단가" xfId="7153"/>
    <cellStyle name="_노천1지구1공구" xfId="7154"/>
    <cellStyle name="_노천1지구2공구" xfId="7155"/>
    <cellStyle name="_노천1지구2공구_사본 - 하마2교-수량" xfId="7156"/>
    <cellStyle name="_노천1지구2공구_사본 - 하마2교-수량_일체형배전반" xfId="7157"/>
    <cellStyle name="_노천1지구2공구_사본 - 하마2교-수량_토공량" xfId="7158"/>
    <cellStyle name="_노천1지구2공구_사본 - 하마2교-수량_토공량_일체형배전반" xfId="7159"/>
    <cellStyle name="_노천1지구2공구_일체형배전반" xfId="7160"/>
    <cellStyle name="_노천1지구2공구_토공량" xfId="7161"/>
    <cellStyle name="_노천1지구2공구_토공량_일체형배전반" xfId="7162"/>
    <cellStyle name="_노천1지구2공구_하마1교-수량" xfId="7163"/>
    <cellStyle name="_노천1지구2공구_하마1교-수량_일체형배전반" xfId="7164"/>
    <cellStyle name="_노천1지구2공구_하마1교-수량_토공량" xfId="7165"/>
    <cellStyle name="_노천1지구2공구_하마1교-수량_토공량_일체형배전반" xfId="7166"/>
    <cellStyle name="_노천1지구2공구_하마2교-수량" xfId="7167"/>
    <cellStyle name="_노천1지구2공구_하마2교-수량_일체형배전반" xfId="7168"/>
    <cellStyle name="_노천1지구2공구_하마2교-수량_토공량" xfId="7169"/>
    <cellStyle name="_노천1지구2공구_하마2교-수량_토공량_일체형배전반" xfId="7170"/>
    <cellStyle name="_노천1지구2공구_하마읍3교대" xfId="7171"/>
    <cellStyle name="_노천1지구2공구_하마읍3교대_일체형배전반" xfId="7172"/>
    <cellStyle name="_노천1지구2공구_하마읍3교대_토공량" xfId="7173"/>
    <cellStyle name="_노천1지구2공구_하마읍3교대_토공량_일체형배전반" xfId="7174"/>
    <cellStyle name="_노천1지구2공구_하마읍3교토공" xfId="7175"/>
    <cellStyle name="_노천1지구2공구_하마읍3교토공_일체형배전반" xfId="7176"/>
    <cellStyle name="_노천1지구2공구_하마읍3교토공_토공량" xfId="7177"/>
    <cellStyle name="_노천1지구2공구_하마읍3교토공_토공량_일체형배전반" xfId="7178"/>
    <cellStyle name="_노천3지구3공구" xfId="7179"/>
    <cellStyle name="_농수로3종외-최종" xfId="7180"/>
    <cellStyle name="_능말폐기물내역(2단계-총괄)" xfId="1027"/>
    <cellStyle name="_단가대비(8월)" xfId="7181"/>
    <cellStyle name="_단가표" xfId="7182"/>
    <cellStyle name="_단가표_구덕터널배전반설치" xfId="7183"/>
    <cellStyle name="_달서중고(10.12)" xfId="7184"/>
    <cellStyle name="_당진대전7부대품의" xfId="7185"/>
    <cellStyle name="_당진대전7부대품의_6월기성" xfId="7186"/>
    <cellStyle name="_당진대전7부대품의_6월기성_원등수량" xfId="7187"/>
    <cellStyle name="_당진대전7부대품의_6월기성_원등수량_일체형배전반" xfId="7188"/>
    <cellStyle name="_당진대전7부대품의_6월기성_일체형배전반" xfId="7189"/>
    <cellStyle name="_당진대전7부대품의_원등수량" xfId="7190"/>
    <cellStyle name="_당진대전7부대품의_원등수량_일체형배전반" xfId="7191"/>
    <cellStyle name="_당진대전7부대품의_일체형배전반" xfId="7192"/>
    <cellStyle name="_당초(2002.03)" xfId="7193"/>
    <cellStyle name="_당초(2002.03)_2회기성내역서" xfId="7194"/>
    <cellStyle name="_당초(2002.03)_2회기성내역서_지급내역,조서,검사원-전기공사" xfId="7195"/>
    <cellStyle name="_당초(2002.03)_2회기성내역서_지급내역,조서,검사원-전기공사_북청3회양산기성내역(전기)051027" xfId="7196"/>
    <cellStyle name="_당초(2002.03)_지급내역,조서,검사원-전기공사" xfId="7197"/>
    <cellStyle name="_당초(2002.03)_지급내역,조서,검사원-전기공사_1" xfId="7198"/>
    <cellStyle name="_당초(2002.03)_지급내역,조서,검사원-전기공사_1_북청3회양산기성내역(전기)051027" xfId="7199"/>
    <cellStyle name="_당초(2002.03)_지급내역,조서,검사원-전기공사_지급내역,조서,검사원-전기공사" xfId="7200"/>
    <cellStyle name="_당초(2002.03)_지급내역,조서,검사원-전기공사_지급내역,조서,검사원-전기공사_북청3회양산기성내역(전기)051027" xfId="7201"/>
    <cellStyle name="_대갑견적" xfId="7202"/>
    <cellStyle name="_대갑견적1" xfId="7203"/>
    <cellStyle name="_대관업무비" xfId="7204"/>
    <cellStyle name="_대구용산APT(견적)" xfId="7205"/>
    <cellStyle name="_대야늘푸른벽산 보강설계" xfId="7206"/>
    <cellStyle name="_대연동 견적서" xfId="7207"/>
    <cellStyle name="_대연동 견적서_구덕터널배전반설치" xfId="7208"/>
    <cellStyle name="_대전첨단과학관 출입통제 내역서(051216)" xfId="7209"/>
    <cellStyle name="_대체시설설계서(통신)" xfId="7210"/>
    <cellStyle name="_대항병원" xfId="7211"/>
    <cellStyle name="_덕포연하(집행)" xfId="1028"/>
    <cellStyle name="_덕포연하(투찰)-1" xfId="1029"/>
    <cellStyle name="_도곡1교 교대 수량" xfId="7212"/>
    <cellStyle name="_도곡1교 교대 수량_사본 - 하마2교-수량" xfId="7213"/>
    <cellStyle name="_도곡1교 교대 수량_사본 - 하마2교-수량_일체형배전반" xfId="7214"/>
    <cellStyle name="_도곡1교 교대 수량_사본 - 하마2교-수량_토공량" xfId="7215"/>
    <cellStyle name="_도곡1교 교대 수량_사본 - 하마2교-수량_토공량_일체형배전반" xfId="7216"/>
    <cellStyle name="_도곡1교 교대 수량_일체형배전반" xfId="7217"/>
    <cellStyle name="_도곡1교 교대 수량_토공량" xfId="7218"/>
    <cellStyle name="_도곡1교 교대 수량_토공량_일체형배전반" xfId="7219"/>
    <cellStyle name="_도곡1교 교대 수량_하마1교-수량" xfId="7220"/>
    <cellStyle name="_도곡1교 교대 수량_하마1교-수량_일체형배전반" xfId="7221"/>
    <cellStyle name="_도곡1교 교대 수량_하마1교-수량_토공량" xfId="7222"/>
    <cellStyle name="_도곡1교 교대 수량_하마1교-수량_토공량_일체형배전반" xfId="7223"/>
    <cellStyle name="_도곡1교 교대 수량_하마2교-수량" xfId="7224"/>
    <cellStyle name="_도곡1교 교대 수량_하마2교-수량_일체형배전반" xfId="7225"/>
    <cellStyle name="_도곡1교 교대 수량_하마2교-수량_토공량" xfId="7226"/>
    <cellStyle name="_도곡1교 교대 수량_하마2교-수량_토공량_일체형배전반" xfId="7227"/>
    <cellStyle name="_도곡1교 교대 수량_하마읍3교대" xfId="7228"/>
    <cellStyle name="_도곡1교 교대 수량_하마읍3교대_일체형배전반" xfId="7229"/>
    <cellStyle name="_도곡1교 교대 수량_하마읍3교대_토공량" xfId="7230"/>
    <cellStyle name="_도곡1교 교대 수량_하마읍3교대_토공량_일체형배전반" xfId="7231"/>
    <cellStyle name="_도곡1교 교대 수량_하마읍3교토공" xfId="7232"/>
    <cellStyle name="_도곡1교 교대 수량_하마읍3교토공_일체형배전반" xfId="7233"/>
    <cellStyle name="_도곡1교 교대 수량_하마읍3교토공_토공량" xfId="7234"/>
    <cellStyle name="_도곡1교 교대 수량_하마읍3교토공_토공량_일체형배전반" xfId="7235"/>
    <cellStyle name="_도곡1교 교대(시점) 수량" xfId="7236"/>
    <cellStyle name="_도곡1교 교대(시점) 수량_사본 - 하마2교-수량" xfId="7237"/>
    <cellStyle name="_도곡1교 교대(시점) 수량_사본 - 하마2교-수량_일체형배전반" xfId="7238"/>
    <cellStyle name="_도곡1교 교대(시점) 수량_사본 - 하마2교-수량_토공량" xfId="7239"/>
    <cellStyle name="_도곡1교 교대(시점) 수량_사본 - 하마2교-수량_토공량_일체형배전반" xfId="7240"/>
    <cellStyle name="_도곡1교 교대(시점) 수량_일체형배전반" xfId="7241"/>
    <cellStyle name="_도곡1교 교대(시점) 수량_토공량" xfId="7242"/>
    <cellStyle name="_도곡1교 교대(시점) 수량_토공량_일체형배전반" xfId="7243"/>
    <cellStyle name="_도곡1교 교대(시점) 수량_하마1교-수량" xfId="7244"/>
    <cellStyle name="_도곡1교 교대(시점) 수량_하마1교-수량_일체형배전반" xfId="7245"/>
    <cellStyle name="_도곡1교 교대(시점) 수량_하마1교-수량_토공량" xfId="7246"/>
    <cellStyle name="_도곡1교 교대(시점) 수량_하마1교-수량_토공량_일체형배전반" xfId="7247"/>
    <cellStyle name="_도곡1교 교대(시점) 수량_하마2교-수량" xfId="7248"/>
    <cellStyle name="_도곡1교 교대(시점) 수량_하마2교-수량_일체형배전반" xfId="7249"/>
    <cellStyle name="_도곡1교 교대(시점) 수량_하마2교-수량_토공량" xfId="7250"/>
    <cellStyle name="_도곡1교 교대(시점) 수량_하마2교-수량_토공량_일체형배전반" xfId="7251"/>
    <cellStyle name="_도곡1교 교대(시점) 수량_하마읍3교대" xfId="7252"/>
    <cellStyle name="_도곡1교 교대(시점) 수량_하마읍3교대_일체형배전반" xfId="7253"/>
    <cellStyle name="_도곡1교 교대(시점) 수량_하마읍3교대_토공량" xfId="7254"/>
    <cellStyle name="_도곡1교 교대(시점) 수량_하마읍3교대_토공량_일체형배전반" xfId="7255"/>
    <cellStyle name="_도곡1교 교대(시점) 수량_하마읍3교토공" xfId="7256"/>
    <cellStyle name="_도곡1교 교대(시점) 수량_하마읍3교토공_일체형배전반" xfId="7257"/>
    <cellStyle name="_도곡1교 교대(시점) 수량_하마읍3교토공_토공량" xfId="7258"/>
    <cellStyle name="_도곡1교 교대(시점) 수량_하마읍3교토공_토공량_일체형배전반" xfId="7259"/>
    <cellStyle name="_도곡1교 하부공 수량" xfId="7260"/>
    <cellStyle name="_도곡1교 하부공 수량_사본 - 하마2교-수량" xfId="7261"/>
    <cellStyle name="_도곡1교 하부공 수량_사본 - 하마2교-수량_일체형배전반" xfId="7262"/>
    <cellStyle name="_도곡1교 하부공 수량_사본 - 하마2교-수량_토공량" xfId="7263"/>
    <cellStyle name="_도곡1교 하부공 수량_사본 - 하마2교-수량_토공량_일체형배전반" xfId="7264"/>
    <cellStyle name="_도곡1교 하부공 수량_일체형배전반" xfId="7265"/>
    <cellStyle name="_도곡1교 하부공 수량_토공량" xfId="7266"/>
    <cellStyle name="_도곡1교 하부공 수량_토공량_일체형배전반" xfId="7267"/>
    <cellStyle name="_도곡1교 하부공 수량_하마1교-수량" xfId="7268"/>
    <cellStyle name="_도곡1교 하부공 수량_하마1교-수량_일체형배전반" xfId="7269"/>
    <cellStyle name="_도곡1교 하부공 수량_하마1교-수량_토공량" xfId="7270"/>
    <cellStyle name="_도곡1교 하부공 수량_하마1교-수량_토공량_일체형배전반" xfId="7271"/>
    <cellStyle name="_도곡1교 하부공 수량_하마2교-수량" xfId="7272"/>
    <cellStyle name="_도곡1교 하부공 수량_하마2교-수량_일체형배전반" xfId="7273"/>
    <cellStyle name="_도곡1교 하부공 수량_하마2교-수량_토공량" xfId="7274"/>
    <cellStyle name="_도곡1교 하부공 수량_하마2교-수량_토공량_일체형배전반" xfId="7275"/>
    <cellStyle name="_도곡1교 하부공 수량_하마읍3교대" xfId="7276"/>
    <cellStyle name="_도곡1교 하부공 수량_하마읍3교대_일체형배전반" xfId="7277"/>
    <cellStyle name="_도곡1교 하부공 수량_하마읍3교대_토공량" xfId="7278"/>
    <cellStyle name="_도곡1교 하부공 수량_하마읍3교대_토공량_일체형배전반" xfId="7279"/>
    <cellStyle name="_도곡1교 하부공 수량_하마읍3교토공" xfId="7280"/>
    <cellStyle name="_도곡1교 하부공 수량_하마읍3교토공_일체형배전반" xfId="7281"/>
    <cellStyle name="_도곡1교 하부공 수량_하마읍3교토공_토공량" xfId="7282"/>
    <cellStyle name="_도곡1교 하부공 수량_하마읍3교토공_토공량_일체형배전반" xfId="7283"/>
    <cellStyle name="_도곡2교 교대 수량" xfId="7284"/>
    <cellStyle name="_도곡2교 교대 수량_사본 - 하마2교-수량" xfId="7285"/>
    <cellStyle name="_도곡2교 교대 수량_사본 - 하마2교-수량_일체형배전반" xfId="7286"/>
    <cellStyle name="_도곡2교 교대 수량_사본 - 하마2교-수량_토공량" xfId="7287"/>
    <cellStyle name="_도곡2교 교대 수량_사본 - 하마2교-수량_토공량_일체형배전반" xfId="7288"/>
    <cellStyle name="_도곡2교 교대 수량_일체형배전반" xfId="7289"/>
    <cellStyle name="_도곡2교 교대 수량_토공량" xfId="7290"/>
    <cellStyle name="_도곡2교 교대 수량_토공량_일체형배전반" xfId="7291"/>
    <cellStyle name="_도곡2교 교대 수량_하마1교-수량" xfId="7292"/>
    <cellStyle name="_도곡2교 교대 수량_하마1교-수량_일체형배전반" xfId="7293"/>
    <cellStyle name="_도곡2교 교대 수량_하마1교-수량_토공량" xfId="7294"/>
    <cellStyle name="_도곡2교 교대 수량_하마1교-수량_토공량_일체형배전반" xfId="7295"/>
    <cellStyle name="_도곡2교 교대 수량_하마2교-수량" xfId="7296"/>
    <cellStyle name="_도곡2교 교대 수량_하마2교-수량_일체형배전반" xfId="7297"/>
    <cellStyle name="_도곡2교 교대 수량_하마2교-수량_토공량" xfId="7298"/>
    <cellStyle name="_도곡2교 교대 수량_하마2교-수량_토공량_일체형배전반" xfId="7299"/>
    <cellStyle name="_도곡2교 교대 수량_하마읍3교대" xfId="7300"/>
    <cellStyle name="_도곡2교 교대 수량_하마읍3교대_일체형배전반" xfId="7301"/>
    <cellStyle name="_도곡2교 교대 수량_하마읍3교대_토공량" xfId="7302"/>
    <cellStyle name="_도곡2교 교대 수량_하마읍3교대_토공량_일체형배전반" xfId="7303"/>
    <cellStyle name="_도곡2교 교대 수량_하마읍3교토공" xfId="7304"/>
    <cellStyle name="_도곡2교 교대 수량_하마읍3교토공_일체형배전반" xfId="7305"/>
    <cellStyle name="_도곡2교 교대 수량_하마읍3교토공_토공량" xfId="7306"/>
    <cellStyle name="_도곡2교 교대 수량_하마읍3교토공_토공량_일체형배전반" xfId="7307"/>
    <cellStyle name="_도곡2교 교대(종점) 수량" xfId="7308"/>
    <cellStyle name="_도곡2교 교대(종점) 수량_사본 - 하마2교-수량" xfId="7309"/>
    <cellStyle name="_도곡2교 교대(종점) 수량_사본 - 하마2교-수량_일체형배전반" xfId="7310"/>
    <cellStyle name="_도곡2교 교대(종점) 수량_사본 - 하마2교-수량_토공량" xfId="7311"/>
    <cellStyle name="_도곡2교 교대(종점) 수량_사본 - 하마2교-수량_토공량_일체형배전반" xfId="7312"/>
    <cellStyle name="_도곡2교 교대(종점) 수량_일체형배전반" xfId="7313"/>
    <cellStyle name="_도곡2교 교대(종점) 수량_토공량" xfId="7314"/>
    <cellStyle name="_도곡2교 교대(종점) 수량_토공량_일체형배전반" xfId="7315"/>
    <cellStyle name="_도곡2교 교대(종점) 수량_하마1교-수량" xfId="7316"/>
    <cellStyle name="_도곡2교 교대(종점) 수량_하마1교-수량_일체형배전반" xfId="7317"/>
    <cellStyle name="_도곡2교 교대(종점) 수량_하마1교-수량_토공량" xfId="7318"/>
    <cellStyle name="_도곡2교 교대(종점) 수량_하마1교-수량_토공량_일체형배전반" xfId="7319"/>
    <cellStyle name="_도곡2교 교대(종점) 수량_하마2교-수량" xfId="7320"/>
    <cellStyle name="_도곡2교 교대(종점) 수량_하마2교-수량_일체형배전반" xfId="7321"/>
    <cellStyle name="_도곡2교 교대(종점) 수량_하마2교-수량_토공량" xfId="7322"/>
    <cellStyle name="_도곡2교 교대(종점) 수량_하마2교-수량_토공량_일체형배전반" xfId="7323"/>
    <cellStyle name="_도곡2교 교대(종점) 수량_하마읍3교대" xfId="7324"/>
    <cellStyle name="_도곡2교 교대(종점) 수량_하마읍3교대_일체형배전반" xfId="7325"/>
    <cellStyle name="_도곡2교 교대(종점) 수량_하마읍3교대_토공량" xfId="7326"/>
    <cellStyle name="_도곡2교 교대(종점) 수량_하마읍3교대_토공량_일체형배전반" xfId="7327"/>
    <cellStyle name="_도곡2교 교대(종점) 수량_하마읍3교토공" xfId="7328"/>
    <cellStyle name="_도곡2교 교대(종점) 수량_하마읍3교토공_일체형배전반" xfId="7329"/>
    <cellStyle name="_도곡2교 교대(종점) 수량_하마읍3교토공_토공량" xfId="7330"/>
    <cellStyle name="_도곡2교 교대(종점) 수량_하마읍3교토공_토공량_일체형배전반" xfId="7331"/>
    <cellStyle name="_도곡3교 교대 수량" xfId="7332"/>
    <cellStyle name="_도곡3교 교대 수량_사본 - 하마2교-수량" xfId="7333"/>
    <cellStyle name="_도곡3교 교대 수량_사본 - 하마2교-수량_일체형배전반" xfId="7334"/>
    <cellStyle name="_도곡3교 교대 수량_사본 - 하마2교-수량_토공량" xfId="7335"/>
    <cellStyle name="_도곡3교 교대 수량_사본 - 하마2교-수량_토공량_일체형배전반" xfId="7336"/>
    <cellStyle name="_도곡3교 교대 수량_일체형배전반" xfId="7337"/>
    <cellStyle name="_도곡3교 교대 수량_토공량" xfId="7338"/>
    <cellStyle name="_도곡3교 교대 수량_토공량_일체형배전반" xfId="7339"/>
    <cellStyle name="_도곡3교 교대 수량_하마1교-수량" xfId="7340"/>
    <cellStyle name="_도곡3교 교대 수량_하마1교-수량_일체형배전반" xfId="7341"/>
    <cellStyle name="_도곡3교 교대 수량_하마1교-수량_토공량" xfId="7342"/>
    <cellStyle name="_도곡3교 교대 수량_하마1교-수량_토공량_일체형배전반" xfId="7343"/>
    <cellStyle name="_도곡3교 교대 수량_하마2교-수량" xfId="7344"/>
    <cellStyle name="_도곡3교 교대 수량_하마2교-수량_일체형배전반" xfId="7345"/>
    <cellStyle name="_도곡3교 교대 수량_하마2교-수량_토공량" xfId="7346"/>
    <cellStyle name="_도곡3교 교대 수량_하마2교-수량_토공량_일체형배전반" xfId="7347"/>
    <cellStyle name="_도곡3교 교대 수량_하마읍3교대" xfId="7348"/>
    <cellStyle name="_도곡3교 교대 수량_하마읍3교대_일체형배전반" xfId="7349"/>
    <cellStyle name="_도곡3교 교대 수량_하마읍3교대_토공량" xfId="7350"/>
    <cellStyle name="_도곡3교 교대 수량_하마읍3교대_토공량_일체형배전반" xfId="7351"/>
    <cellStyle name="_도곡3교 교대 수량_하마읍3교토공" xfId="7352"/>
    <cellStyle name="_도곡3교 교대 수량_하마읍3교토공_일체형배전반" xfId="7353"/>
    <cellStyle name="_도곡3교 교대 수량_하마읍3교토공_토공량" xfId="7354"/>
    <cellStyle name="_도곡3교 교대 수량_하마읍3교토공_토공량_일체형배전반" xfId="7355"/>
    <cellStyle name="_도곡4교 하부공 수량" xfId="7356"/>
    <cellStyle name="_도곡4교 하부공 수량_사본 - 하마2교-수량" xfId="7357"/>
    <cellStyle name="_도곡4교 하부공 수량_사본 - 하마2교-수량_일체형배전반" xfId="7358"/>
    <cellStyle name="_도곡4교 하부공 수량_사본 - 하마2교-수량_토공량" xfId="7359"/>
    <cellStyle name="_도곡4교 하부공 수량_사본 - 하마2교-수량_토공량_일체형배전반" xfId="7360"/>
    <cellStyle name="_도곡4교 하부공 수량_일체형배전반" xfId="7361"/>
    <cellStyle name="_도곡4교 하부공 수량_토공량" xfId="7362"/>
    <cellStyle name="_도곡4교 하부공 수량_토공량_일체형배전반" xfId="7363"/>
    <cellStyle name="_도곡4교 하부공 수량_하마1교-수량" xfId="7364"/>
    <cellStyle name="_도곡4교 하부공 수량_하마1교-수량_일체형배전반" xfId="7365"/>
    <cellStyle name="_도곡4교 하부공 수량_하마1교-수량_토공량" xfId="7366"/>
    <cellStyle name="_도곡4교 하부공 수량_하마1교-수량_토공량_일체형배전반" xfId="7367"/>
    <cellStyle name="_도곡4교 하부공 수량_하마2교-수량" xfId="7368"/>
    <cellStyle name="_도곡4교 하부공 수량_하마2교-수량_일체형배전반" xfId="7369"/>
    <cellStyle name="_도곡4교 하부공 수량_하마2교-수량_토공량" xfId="7370"/>
    <cellStyle name="_도곡4교 하부공 수량_하마2교-수량_토공량_일체형배전반" xfId="7371"/>
    <cellStyle name="_도곡4교 하부공 수량_하마읍3교대" xfId="7372"/>
    <cellStyle name="_도곡4교 하부공 수량_하마읍3교대_일체형배전반" xfId="7373"/>
    <cellStyle name="_도곡4교 하부공 수량_하마읍3교대_토공량" xfId="7374"/>
    <cellStyle name="_도곡4교 하부공 수량_하마읍3교대_토공량_일체형배전반" xfId="7375"/>
    <cellStyle name="_도곡4교 하부공 수량_하마읍3교토공" xfId="7376"/>
    <cellStyle name="_도곡4교 하부공 수량_하마읍3교토공_일체형배전반" xfId="7377"/>
    <cellStyle name="_도곡4교 하부공 수량_하마읍3교토공_토공량" xfId="7378"/>
    <cellStyle name="_도곡4교 하부공 수량_하마읍3교토공_토공량_일체형배전반" xfId="7379"/>
    <cellStyle name="_도곡교 교대 수량" xfId="7380"/>
    <cellStyle name="_도곡교 교대 수량_사본 - 하마2교-수량" xfId="7381"/>
    <cellStyle name="_도곡교 교대 수량_사본 - 하마2교-수량_일체형배전반" xfId="7382"/>
    <cellStyle name="_도곡교 교대 수량_사본 - 하마2교-수량_토공량" xfId="7383"/>
    <cellStyle name="_도곡교 교대 수량_사본 - 하마2교-수량_토공량_일체형배전반" xfId="7384"/>
    <cellStyle name="_도곡교 교대 수량_일체형배전반" xfId="7385"/>
    <cellStyle name="_도곡교 교대 수량_토공량" xfId="7386"/>
    <cellStyle name="_도곡교 교대 수량_토공량_일체형배전반" xfId="7387"/>
    <cellStyle name="_도곡교 교대 수량_하마1교-수량" xfId="7388"/>
    <cellStyle name="_도곡교 교대 수량_하마1교-수량_일체형배전반" xfId="7389"/>
    <cellStyle name="_도곡교 교대 수량_하마1교-수량_토공량" xfId="7390"/>
    <cellStyle name="_도곡교 교대 수량_하마1교-수량_토공량_일체형배전반" xfId="7391"/>
    <cellStyle name="_도곡교 교대 수량_하마2교-수량" xfId="7392"/>
    <cellStyle name="_도곡교 교대 수량_하마2교-수량_일체형배전반" xfId="7393"/>
    <cellStyle name="_도곡교 교대 수량_하마2교-수량_토공량" xfId="7394"/>
    <cellStyle name="_도곡교 교대 수량_하마2교-수량_토공량_일체형배전반" xfId="7395"/>
    <cellStyle name="_도곡교 교대 수량_하마읍3교대" xfId="7396"/>
    <cellStyle name="_도곡교 교대 수량_하마읍3교대_일체형배전반" xfId="7397"/>
    <cellStyle name="_도곡교 교대 수량_하마읍3교대_토공량" xfId="7398"/>
    <cellStyle name="_도곡교 교대 수량_하마읍3교대_토공량_일체형배전반" xfId="7399"/>
    <cellStyle name="_도곡교 교대 수량_하마읍3교토공" xfId="7400"/>
    <cellStyle name="_도곡교 교대 수량_하마읍3교토공_일체형배전반" xfId="7401"/>
    <cellStyle name="_도곡교 교대 수량_하마읍3교토공_토공량" xfId="7402"/>
    <cellStyle name="_도곡교 교대 수량_하마읍3교토공_토공량_일체형배전반" xfId="7403"/>
    <cellStyle name="_도원고" xfId="7404"/>
    <cellStyle name="_동경" xfId="7405"/>
    <cellStyle name="_동원꽃농원" xfId="1030"/>
    <cellStyle name="_되메우기 조합" xfId="1031"/>
    <cellStyle name="_두계변전소하도급" xfId="7406"/>
    <cellStyle name="_마창VMS1EA-2_2" xfId="7407"/>
    <cellStyle name="_망향휴게소조경시설물설치공사" xfId="1032"/>
    <cellStyle name="_모나리자견적서" xfId="1033"/>
    <cellStyle name="_모나리자견적서(ERP,Server)" xfId="1034"/>
    <cellStyle name="_무안공원시설" xfId="7408"/>
    <cellStyle name="_무안광주2공구-견적대비" xfId="1035"/>
    <cellStyle name="_무안광주2공구-견적대비_산청-수동간견적의뢰(계측및보링)" xfId="1036"/>
    <cellStyle name="_문정apt(최종)-2" xfId="7409"/>
    <cellStyle name="_민원(남양-팔탄간 도로공사로 인한 이설공사)" xfId="7410"/>
    <cellStyle name="_발주(구로구청 전감독)" xfId="1037"/>
    <cellStyle name="_방동" xfId="1038"/>
    <cellStyle name="_방동_2007년_중마초교내역서" xfId="1039"/>
    <cellStyle name="_방동_2007년_중마초교내역서_2008년학교공원화사업(광남중학교)" xfId="1040"/>
    <cellStyle name="_방동_2007년_중마초교내역서_2008년학교공원화사업(광남중학교1)" xfId="1041"/>
    <cellStyle name="_방동_방동" xfId="1042"/>
    <cellStyle name="_방동_방동_2007년_중마초교내역서" xfId="1043"/>
    <cellStyle name="_방동_방동_2007년_중마초교내역서_2008년학교공원화사업(광남중학교)" xfId="1044"/>
    <cellStyle name="_방동_방동_2007년_중마초교내역서_2008년학교공원화사업(광남중학교1)" xfId="1045"/>
    <cellStyle name="_방동_방동_서강대학교담장(발주내역서)" xfId="1046"/>
    <cellStyle name="_방동_방동_서강대학교담장(발주내역서)_2007년_중마초교내역서" xfId="1047"/>
    <cellStyle name="_방동_방동_서강대학교담장(발주내역서)_2007년_중마초교내역서_2008년학교공원화사업(광남중학교)" xfId="1048"/>
    <cellStyle name="_방동_방동_서강대학교담장(발주내역서)_2007년_중마초교내역서_2008년학교공원화사업(광남중학교1)" xfId="1049"/>
    <cellStyle name="_방동_방동_서강대학교담장(발주내역서)_서강대학교담장(벽천부)320검토" xfId="1050"/>
    <cellStyle name="_방동_방동_서강대학교담장(발주내역서)_서강대학교담장(벽천부)320검토_2007년_중마초교내역서" xfId="1051"/>
    <cellStyle name="_방동_방동_서강대학교담장(발주내역서)_서강대학교담장(벽천부)320검토_2007년_중마초교내역서_2008년학교공원화사업(광남중학교)" xfId="1052"/>
    <cellStyle name="_방동_방동_서강대학교담장(발주내역서)_서강대학교담장(벽천부)320검토_2007년_중마초교내역서_2008년학교공원화사업(광남중학교1)" xfId="1053"/>
    <cellStyle name="_방동_방동_설계서" xfId="1054"/>
    <cellStyle name="_방동_방동_설계서_2007년_중마초교내역서" xfId="1055"/>
    <cellStyle name="_방동_방동_설계서_2007년_중마초교내역서_2008년학교공원화사업(광남중학교)" xfId="1056"/>
    <cellStyle name="_방동_방동_설계서_2007년_중마초교내역서_2008년학교공원화사업(광남중학교1)" xfId="1057"/>
    <cellStyle name="_방동_방동_설계서_서강대학교담장(발주내역서)" xfId="1058"/>
    <cellStyle name="_방동_방동_설계서_서강대학교담장(발주내역서)_2007년_중마초교내역서" xfId="1059"/>
    <cellStyle name="_방동_방동_설계서_서강대학교담장(발주내역서)_2007년_중마초교내역서_2008년학교공원화사업(광남중학교)" xfId="1060"/>
    <cellStyle name="_방동_방동_설계서_서강대학교담장(발주내역서)_2007년_중마초교내역서_2008년학교공원화사업(광남중학교1)" xfId="1061"/>
    <cellStyle name="_방동_방동_설계서_서강대학교담장(발주내역서)_서강대학교담장(벽천부)320검토" xfId="1062"/>
    <cellStyle name="_방동_방동_설계서_서강대학교담장(발주내역서)_서강대학교담장(벽천부)320검토_2007년_중마초교내역서" xfId="1063"/>
    <cellStyle name="_방동_방동_설계서_서강대학교담장(발주내역서)_서강대학교담장(벽천부)320검토_2007년_중마초교내역서_2008년학교공원화사업(광남중학교)" xfId="1064"/>
    <cellStyle name="_방동_방동_설계서_서강대학교담장(발주내역서)_서강대학교담장(벽천부)320검토_2007년_중마초교내역서_2008년학교공원화사업(광남중학교1)" xfId="1065"/>
    <cellStyle name="_방동_방동_성남보행자도로 설계서" xfId="1066"/>
    <cellStyle name="_방동_방동_성남보행자도로 설계서_2007년_중마초교내역서" xfId="1067"/>
    <cellStyle name="_방동_방동_성남보행자도로 설계서_2007년_중마초교내역서_2008년학교공원화사업(광남중학교)" xfId="1068"/>
    <cellStyle name="_방동_방동_성남보행자도로 설계서_2007년_중마초교내역서_2008년학교공원화사업(광남중학교1)" xfId="1069"/>
    <cellStyle name="_방동_방동_성남보행자도로 설계서_서강대학교담장(발주내역서)" xfId="1070"/>
    <cellStyle name="_방동_방동_성남보행자도로 설계서_서강대학교담장(발주내역서)_2007년_중마초교내역서" xfId="1071"/>
    <cellStyle name="_방동_방동_성남보행자도로 설계서_서강대학교담장(발주내역서)_2007년_중마초교내역서_2008년학교공원화사업(광남중학교)" xfId="1072"/>
    <cellStyle name="_방동_방동_성남보행자도로 설계서_서강대학교담장(발주내역서)_2007년_중마초교내역서_2008년학교공원화사업(광남중학교1)" xfId="1073"/>
    <cellStyle name="_방동_방동_성남보행자도로 설계서_서강대학교담장(발주내역서)_서강대학교담장(벽천부)320검토" xfId="1074"/>
    <cellStyle name="_방동_방동_성남보행자도로 설계서_서강대학교담장(발주내역서)_서강대학교담장(벽천부)320검토_2007년_중마초교내역서" xfId="1075"/>
    <cellStyle name="_방동_방동_성남보행자도로 설계서_서강대학교담장(발주내역서)_서강대학교담장(벽천부)320검토_2007년_중마초교내역서_2008년학교공원화사업(광남중학교)" xfId="1076"/>
    <cellStyle name="_방동_방동_성남보행자도로 설계서_서강대학교담장(발주내역서)_서강대학교담장(벽천부)320검토_2007년_중마초교내역서_2008년학교공원화사업(광남중학교1)" xfId="1077"/>
    <cellStyle name="_방동_방동_역전로 수종갱신공사 설계서(2005년)" xfId="1078"/>
    <cellStyle name="_방동_산양리지구" xfId="1079"/>
    <cellStyle name="_방동_산양리지구_2007년_중마초교내역서" xfId="1080"/>
    <cellStyle name="_방동_산양리지구_2007년_중마초교내역서_2008년학교공원화사업(광남중학교)" xfId="1081"/>
    <cellStyle name="_방동_산양리지구_2007년_중마초교내역서_2008년학교공원화사업(광남중학교1)" xfId="1082"/>
    <cellStyle name="_방동_산양리지구_서강대학교담장(발주내역서)" xfId="1083"/>
    <cellStyle name="_방동_산양리지구_서강대학교담장(발주내역서)_2007년_중마초교내역서" xfId="1084"/>
    <cellStyle name="_방동_산양리지구_서강대학교담장(발주내역서)_2007년_중마초교내역서_2008년학교공원화사업(광남중학교)" xfId="1085"/>
    <cellStyle name="_방동_산양리지구_서강대학교담장(발주내역서)_2007년_중마초교내역서_2008년학교공원화사업(광남중학교1)" xfId="1086"/>
    <cellStyle name="_방동_산양리지구_서강대학교담장(발주내역서)_서강대학교담장(벽천부)320검토" xfId="1087"/>
    <cellStyle name="_방동_산양리지구_서강대학교담장(발주내역서)_서강대학교담장(벽천부)320검토_2007년_중마초교내역서" xfId="1088"/>
    <cellStyle name="_방동_산양리지구_서강대학교담장(발주내역서)_서강대학교담장(벽천부)320검토_2007년_중마초교내역서_2008년학교공원화사업(광남중학교)" xfId="1089"/>
    <cellStyle name="_방동_산양리지구_서강대학교담장(발주내역서)_서강대학교담장(벽천부)320검토_2007년_중마초교내역서_2008년학교공원화사업(광남중학교1)" xfId="1090"/>
    <cellStyle name="_방동_산양리지구_설계서" xfId="1091"/>
    <cellStyle name="_방동_산양리지구_설계서_2007년_중마초교내역서" xfId="1092"/>
    <cellStyle name="_방동_산양리지구_설계서_2007년_중마초교내역서_2008년학교공원화사업(광남중학교)" xfId="1093"/>
    <cellStyle name="_방동_산양리지구_설계서_2007년_중마초교내역서_2008년학교공원화사업(광남중학교1)" xfId="1094"/>
    <cellStyle name="_방동_산양리지구_설계서_서강대학교담장(발주내역서)" xfId="1095"/>
    <cellStyle name="_방동_산양리지구_설계서_서강대학교담장(발주내역서)_2007년_중마초교내역서" xfId="1096"/>
    <cellStyle name="_방동_산양리지구_설계서_서강대학교담장(발주내역서)_2007년_중마초교내역서_2008년학교공원화사업(광남중학교)" xfId="1097"/>
    <cellStyle name="_방동_산양리지구_설계서_서강대학교담장(발주내역서)_2007년_중마초교내역서_2008년학교공원화사업(광남중학교1)" xfId="1098"/>
    <cellStyle name="_방동_산양리지구_설계서_서강대학교담장(발주내역서)_서강대학교담장(벽천부)320검토" xfId="1099"/>
    <cellStyle name="_방동_산양리지구_설계서_서강대학교담장(발주내역서)_서강대학교담장(벽천부)320검토_2007년_중마초교내역서" xfId="1100"/>
    <cellStyle name="_방동_산양리지구_설계서_서강대학교담장(발주내역서)_서강대학교담장(벽천부)320검토_2007년_중마초교내역서_2008년학교공원화사업(광남중학교)" xfId="1101"/>
    <cellStyle name="_방동_산양리지구_설계서_서강대학교담장(발주내역서)_서강대학교담장(벽천부)320검토_2007년_중마초교내역서_2008년학교공원화사업(광남중학교1)" xfId="1102"/>
    <cellStyle name="_방동_산양리지구_성남보행자도로 설계서" xfId="1103"/>
    <cellStyle name="_방동_산양리지구_성남보행자도로 설계서_2007년_중마초교내역서" xfId="1104"/>
    <cellStyle name="_방동_산양리지구_성남보행자도로 설계서_2007년_중마초교내역서_2008년학교공원화사업(광남중학교)" xfId="1105"/>
    <cellStyle name="_방동_산양리지구_성남보행자도로 설계서_2007년_중마초교내역서_2008년학교공원화사업(광남중학교1)" xfId="1106"/>
    <cellStyle name="_방동_산양리지구_성남보행자도로 설계서_서강대학교담장(발주내역서)" xfId="1107"/>
    <cellStyle name="_방동_산양리지구_성남보행자도로 설계서_서강대학교담장(발주내역서)_2007년_중마초교내역서" xfId="1108"/>
    <cellStyle name="_방동_산양리지구_성남보행자도로 설계서_서강대학교담장(발주내역서)_2007년_중마초교내역서_2008년학교공원화사업(광남중학교)" xfId="1109"/>
    <cellStyle name="_방동_산양리지구_성남보행자도로 설계서_서강대학교담장(발주내역서)_2007년_중마초교내역서_2008년학교공원화사업(광남중학교1)" xfId="1110"/>
    <cellStyle name="_방동_산양리지구_성남보행자도로 설계서_서강대학교담장(발주내역서)_서강대학교담장(벽천부)320검토" xfId="1111"/>
    <cellStyle name="_방동_산양리지구_성남보행자도로 설계서_서강대학교담장(발주내역서)_서강대학교담장(벽천부)320검토_2007년_중마초교내역서" xfId="1112"/>
    <cellStyle name="_방동_산양리지구_성남보행자도로 설계서_서강대학교담장(발주내역서)_서강대학교담장(벽천부)320검토_2007년_중마초교내역서_2008년학교공원화사업(광남중학교)" xfId="1113"/>
    <cellStyle name="_방동_산양리지구_성남보행자도로 설계서_서강대학교담장(발주내역서)_서강대학교담장(벽천부)320검토_2007년_중마초교내역서_2008년학교공원화사업(광남중학교1)" xfId="1114"/>
    <cellStyle name="_방동_산양리지구_역전로 수종갱신공사 설계서(2005년)" xfId="1115"/>
    <cellStyle name="_방동_서강대학교담장(발주내역서)" xfId="1116"/>
    <cellStyle name="_방동_서강대학교담장(발주내역서)_2007년_중마초교내역서" xfId="1117"/>
    <cellStyle name="_방동_서강대학교담장(발주내역서)_2007년_중마초교내역서_2008년학교공원화사업(광남중학교)" xfId="1118"/>
    <cellStyle name="_방동_서강대학교담장(발주내역서)_2007년_중마초교내역서_2008년학교공원화사업(광남중학교1)" xfId="1119"/>
    <cellStyle name="_방동_서강대학교담장(발주내역서)_서강대학교담장(벽천부)320검토" xfId="1120"/>
    <cellStyle name="_방동_서강대학교담장(발주내역서)_서강대학교담장(벽천부)320검토_2007년_중마초교내역서" xfId="1121"/>
    <cellStyle name="_방동_서강대학교담장(발주내역서)_서강대학교담장(벽천부)320검토_2007년_중마초교내역서_2008년학교공원화사업(광남중학교)" xfId="1122"/>
    <cellStyle name="_방동_서강대학교담장(발주내역서)_서강대학교담장(벽천부)320검토_2007년_중마초교내역서_2008년학교공원화사업(광남중학교1)" xfId="1123"/>
    <cellStyle name="_방동_서상2리" xfId="1124"/>
    <cellStyle name="_방동_서상2리_2007년_중마초교내역서" xfId="1125"/>
    <cellStyle name="_방동_서상2리_2007년_중마초교내역서_2008년학교공원화사업(광남중학교)" xfId="1126"/>
    <cellStyle name="_방동_서상2리_2007년_중마초교내역서_2008년학교공원화사업(광남중학교1)" xfId="1127"/>
    <cellStyle name="_방동_서상2리_서강대학교담장(발주내역서)" xfId="1128"/>
    <cellStyle name="_방동_서상2리_서강대학교담장(발주내역서)_2007년_중마초교내역서" xfId="1129"/>
    <cellStyle name="_방동_서상2리_서강대학교담장(발주내역서)_2007년_중마초교내역서_2008년학교공원화사업(광남중학교)" xfId="1130"/>
    <cellStyle name="_방동_서상2리_서강대학교담장(발주내역서)_2007년_중마초교내역서_2008년학교공원화사업(광남중학교1)" xfId="1131"/>
    <cellStyle name="_방동_서상2리_서강대학교담장(발주내역서)_서강대학교담장(벽천부)320검토" xfId="1132"/>
    <cellStyle name="_방동_서상2리_서강대학교담장(발주내역서)_서강대학교담장(벽천부)320검토_2007년_중마초교내역서" xfId="1133"/>
    <cellStyle name="_방동_서상2리_서강대학교담장(발주내역서)_서강대학교담장(벽천부)320검토_2007년_중마초교내역서_2008년학교공원화사업(광남중학교)" xfId="1134"/>
    <cellStyle name="_방동_서상2리_서강대학교담장(발주내역서)_서강대학교담장(벽천부)320검토_2007년_중마초교내역서_2008년학교공원화사업(광남중학교1)" xfId="1135"/>
    <cellStyle name="_방동_서상2리_설계서" xfId="1136"/>
    <cellStyle name="_방동_서상2리_설계서_2007년_중마초교내역서" xfId="1137"/>
    <cellStyle name="_방동_서상2리_설계서_2007년_중마초교내역서_2008년학교공원화사업(광남중학교)" xfId="1138"/>
    <cellStyle name="_방동_서상2리_설계서_2007년_중마초교내역서_2008년학교공원화사업(광남중학교1)" xfId="1139"/>
    <cellStyle name="_방동_서상2리_설계서_서강대학교담장(발주내역서)" xfId="1140"/>
    <cellStyle name="_방동_서상2리_설계서_서강대학교담장(발주내역서)_2007년_중마초교내역서" xfId="1141"/>
    <cellStyle name="_방동_서상2리_설계서_서강대학교담장(발주내역서)_2007년_중마초교내역서_2008년학교공원화사업(광남중학교)" xfId="1142"/>
    <cellStyle name="_방동_서상2리_설계서_서강대학교담장(발주내역서)_2007년_중마초교내역서_2008년학교공원화사업(광남중학교1)" xfId="1143"/>
    <cellStyle name="_방동_서상2리_설계서_서강대학교담장(발주내역서)_서강대학교담장(벽천부)320검토" xfId="1144"/>
    <cellStyle name="_방동_서상2리_설계서_서강대학교담장(발주내역서)_서강대학교담장(벽천부)320검토_2007년_중마초교내역서" xfId="1145"/>
    <cellStyle name="_방동_서상2리_설계서_서강대학교담장(발주내역서)_서강대학교담장(벽천부)320검토_2007년_중마초교내역서_2008년학교공원화사업(광남중학교)" xfId="1146"/>
    <cellStyle name="_방동_서상2리_설계서_서강대학교담장(발주내역서)_서강대학교담장(벽천부)320검토_2007년_중마초교내역서_2008년학교공원화사업(광남중학교1)" xfId="1147"/>
    <cellStyle name="_방동_서상2리_성남보행자도로 설계서" xfId="1148"/>
    <cellStyle name="_방동_서상2리_성남보행자도로 설계서_2007년_중마초교내역서" xfId="1149"/>
    <cellStyle name="_방동_서상2리_성남보행자도로 설계서_2007년_중마초교내역서_2008년학교공원화사업(광남중학교)" xfId="1150"/>
    <cellStyle name="_방동_서상2리_성남보행자도로 설계서_2007년_중마초교내역서_2008년학교공원화사업(광남중학교1)" xfId="1151"/>
    <cellStyle name="_방동_서상2리_성남보행자도로 설계서_서강대학교담장(발주내역서)" xfId="1152"/>
    <cellStyle name="_방동_서상2리_성남보행자도로 설계서_서강대학교담장(발주내역서)_2007년_중마초교내역서" xfId="1153"/>
    <cellStyle name="_방동_서상2리_성남보행자도로 설계서_서강대학교담장(발주내역서)_2007년_중마초교내역서_2008년학교공원화사업(광남중학교)" xfId="1154"/>
    <cellStyle name="_방동_서상2리_성남보행자도로 설계서_서강대학교담장(발주내역서)_2007년_중마초교내역서_2008년학교공원화사업(광남중학교1)" xfId="1155"/>
    <cellStyle name="_방동_서상2리_성남보행자도로 설계서_서강대학교담장(발주내역서)_서강대학교담장(벽천부)320검토" xfId="1156"/>
    <cellStyle name="_방동_서상2리_성남보행자도로 설계서_서강대학교담장(발주내역서)_서강대학교담장(벽천부)320검토_2007년_중마초교내역서" xfId="1157"/>
    <cellStyle name="_방동_서상2리_성남보행자도로 설계서_서강대학교담장(발주내역서)_서강대학교담장(벽천부)320검토_2007년_중마초교내역서_2008년학교공원화사업(광남중학교)" xfId="1158"/>
    <cellStyle name="_방동_서상2리_성남보행자도로 설계서_서강대학교담장(발주내역서)_서강대학교담장(벽천부)320검토_2007년_중마초교내역서_2008년학교공원화사업(광남중학교1)" xfId="1159"/>
    <cellStyle name="_방동_서상2리_역전로 수종갱신공사 설계서(2005년)" xfId="1160"/>
    <cellStyle name="_방동_설계서" xfId="1161"/>
    <cellStyle name="_방동_설계서_2007년_중마초교내역서" xfId="1162"/>
    <cellStyle name="_방동_설계서_2007년_중마초교내역서_2008년학교공원화사업(광남중학교)" xfId="1163"/>
    <cellStyle name="_방동_설계서_2007년_중마초교내역서_2008년학교공원화사업(광남중학교1)" xfId="1164"/>
    <cellStyle name="_방동_설계서_서강대학교담장(발주내역서)" xfId="1165"/>
    <cellStyle name="_방동_설계서_서강대학교담장(발주내역서)_2007년_중마초교내역서" xfId="1166"/>
    <cellStyle name="_방동_설계서_서강대학교담장(발주내역서)_2007년_중마초교내역서_2008년학교공원화사업(광남중학교)" xfId="1167"/>
    <cellStyle name="_방동_설계서_서강대학교담장(발주내역서)_2007년_중마초교내역서_2008년학교공원화사업(광남중학교1)" xfId="1168"/>
    <cellStyle name="_방동_설계서_서강대학교담장(발주내역서)_서강대학교담장(벽천부)320검토" xfId="1169"/>
    <cellStyle name="_방동_설계서_서강대학교담장(발주내역서)_서강대학교담장(벽천부)320검토_2007년_중마초교내역서" xfId="1170"/>
    <cellStyle name="_방동_설계서_서강대학교담장(발주내역서)_서강대학교담장(벽천부)320검토_2007년_중마초교내역서_2008년학교공원화사업(광남중학교)" xfId="1171"/>
    <cellStyle name="_방동_설계서_서강대학교담장(발주내역서)_서강대학교담장(벽천부)320검토_2007년_중마초교내역서_2008년학교공원화사업(광남중학교1)" xfId="1172"/>
    <cellStyle name="_방동_성남보행자도로 설계서" xfId="1173"/>
    <cellStyle name="_방동_성남보행자도로 설계서_2007년_중마초교내역서" xfId="1174"/>
    <cellStyle name="_방동_성남보행자도로 설계서_2007년_중마초교내역서_2008년학교공원화사업(광남중학교)" xfId="1175"/>
    <cellStyle name="_방동_성남보행자도로 설계서_2007년_중마초교내역서_2008년학교공원화사업(광남중학교1)" xfId="1176"/>
    <cellStyle name="_방동_성남보행자도로 설계서_서강대학교담장(발주내역서)" xfId="1177"/>
    <cellStyle name="_방동_성남보행자도로 설계서_서강대학교담장(발주내역서)_2007년_중마초교내역서" xfId="1178"/>
    <cellStyle name="_방동_성남보행자도로 설계서_서강대학교담장(발주내역서)_2007년_중마초교내역서_2008년학교공원화사업(광남중학교)" xfId="1179"/>
    <cellStyle name="_방동_성남보행자도로 설계서_서강대학교담장(발주내역서)_2007년_중마초교내역서_2008년학교공원화사업(광남중학교1)" xfId="1180"/>
    <cellStyle name="_방동_성남보행자도로 설계서_서강대학교담장(발주내역서)_서강대학교담장(벽천부)320검토" xfId="1181"/>
    <cellStyle name="_방동_성남보행자도로 설계서_서강대학교담장(발주내역서)_서강대학교담장(벽천부)320검토_2007년_중마초교내역서" xfId="1182"/>
    <cellStyle name="_방동_성남보행자도로 설계서_서강대학교담장(발주내역서)_서강대학교담장(벽천부)320검토_2007년_중마초교내역서_2008년학교공원화사업(광남중학교)" xfId="1183"/>
    <cellStyle name="_방동_성남보행자도로 설계서_서강대학교담장(발주내역서)_서강대학교담장(벽천부)320검토_2007년_중마초교내역서_2008년학교공원화사업(광남중학교1)" xfId="1184"/>
    <cellStyle name="_방동_역전로 수종갱신공사 설계서(2005년)" xfId="1185"/>
    <cellStyle name="_방동_원평" xfId="1186"/>
    <cellStyle name="_방동_원평_2007년_중마초교내역서" xfId="1187"/>
    <cellStyle name="_방동_원평_2007년_중마초교내역서_2008년학교공원화사업(광남중학교)" xfId="1188"/>
    <cellStyle name="_방동_원평_2007년_중마초교내역서_2008년학교공원화사업(광남중학교1)" xfId="1189"/>
    <cellStyle name="_방동_원평_서강대학교담장(발주내역서)" xfId="1190"/>
    <cellStyle name="_방동_원평_서강대학교담장(발주내역서)_2007년_중마초교내역서" xfId="1191"/>
    <cellStyle name="_방동_원평_서강대학교담장(발주내역서)_2007년_중마초교내역서_2008년학교공원화사업(광남중학교)" xfId="1192"/>
    <cellStyle name="_방동_원평_서강대학교담장(발주내역서)_2007년_중마초교내역서_2008년학교공원화사업(광남중학교1)" xfId="1193"/>
    <cellStyle name="_방동_원평_서강대학교담장(발주내역서)_서강대학교담장(벽천부)320검토" xfId="1194"/>
    <cellStyle name="_방동_원평_서강대학교담장(발주내역서)_서강대학교담장(벽천부)320검토_2007년_중마초교내역서" xfId="1195"/>
    <cellStyle name="_방동_원평_서강대학교담장(발주내역서)_서강대학교담장(벽천부)320검토_2007년_중마초교내역서_2008년학교공원화사업(광남중학교)" xfId="1196"/>
    <cellStyle name="_방동_원평_서강대학교담장(발주내역서)_서강대학교담장(벽천부)320검토_2007년_중마초교내역서_2008년학교공원화사업(광남중학교1)" xfId="1197"/>
    <cellStyle name="_방동_원평_설계서" xfId="1198"/>
    <cellStyle name="_방동_원평_설계서_2007년_중마초교내역서" xfId="1199"/>
    <cellStyle name="_방동_원평_설계서_2007년_중마초교내역서_2008년학교공원화사업(광남중학교)" xfId="1200"/>
    <cellStyle name="_방동_원평_설계서_2007년_중마초교내역서_2008년학교공원화사업(광남중학교1)" xfId="1201"/>
    <cellStyle name="_방동_원평_설계서_서강대학교담장(발주내역서)" xfId="1202"/>
    <cellStyle name="_방동_원평_설계서_서강대학교담장(발주내역서)_2007년_중마초교내역서" xfId="1203"/>
    <cellStyle name="_방동_원평_설계서_서강대학교담장(발주내역서)_2007년_중마초교내역서_2008년학교공원화사업(광남중학교)" xfId="1204"/>
    <cellStyle name="_방동_원평_설계서_서강대학교담장(발주내역서)_2007년_중마초교내역서_2008년학교공원화사업(광남중학교1)" xfId="1205"/>
    <cellStyle name="_방동_원평_설계서_서강대학교담장(발주내역서)_서강대학교담장(벽천부)320검토" xfId="1206"/>
    <cellStyle name="_방동_원평_설계서_서강대학교담장(발주내역서)_서강대학교담장(벽천부)320검토_2007년_중마초교내역서" xfId="1207"/>
    <cellStyle name="_방동_원평_설계서_서강대학교담장(발주내역서)_서강대학교담장(벽천부)320검토_2007년_중마초교내역서_2008년학교공원화사업(광남중학교)" xfId="1208"/>
    <cellStyle name="_방동_원평_설계서_서강대학교담장(발주내역서)_서강대학교담장(벽천부)320검토_2007년_중마초교내역서_2008년학교공원화사업(광남중학교1)" xfId="1209"/>
    <cellStyle name="_방동_원평_성남보행자도로 설계서" xfId="1210"/>
    <cellStyle name="_방동_원평_성남보행자도로 설계서_2007년_중마초교내역서" xfId="1211"/>
    <cellStyle name="_방동_원평_성남보행자도로 설계서_2007년_중마초교내역서_2008년학교공원화사업(광남중학교)" xfId="1212"/>
    <cellStyle name="_방동_원평_성남보행자도로 설계서_2007년_중마초교내역서_2008년학교공원화사업(광남중학교1)" xfId="1213"/>
    <cellStyle name="_방동_원평_성남보행자도로 설계서_서강대학교담장(발주내역서)" xfId="1214"/>
    <cellStyle name="_방동_원평_성남보행자도로 설계서_서강대학교담장(발주내역서)_2007년_중마초교내역서" xfId="1215"/>
    <cellStyle name="_방동_원평_성남보행자도로 설계서_서강대학교담장(발주내역서)_2007년_중마초교내역서_2008년학교공원화사업(광남중학교)" xfId="1216"/>
    <cellStyle name="_방동_원평_성남보행자도로 설계서_서강대학교담장(발주내역서)_2007년_중마초교내역서_2008년학교공원화사업(광남중학교1)" xfId="1217"/>
    <cellStyle name="_방동_원평_성남보행자도로 설계서_서강대학교담장(발주내역서)_서강대학교담장(벽천부)320검토" xfId="1218"/>
    <cellStyle name="_방동_원평_성남보행자도로 설계서_서강대학교담장(발주내역서)_서강대학교담장(벽천부)320검토_2007년_중마초교내역서" xfId="1219"/>
    <cellStyle name="_방동_원평_성남보행자도로 설계서_서강대학교담장(발주내역서)_서강대학교담장(벽천부)320검토_2007년_중마초교내역서_2008년학교공원화사업(광남중학교)" xfId="1220"/>
    <cellStyle name="_방동_원평_성남보행자도로 설계서_서강대학교담장(발주내역서)_서강대학교담장(벽천부)320검토_2007년_중마초교내역서_2008년학교공원화사업(광남중학교1)" xfId="1221"/>
    <cellStyle name="_방동_원평_역전로 수종갱신공사 설계서(2005년)" xfId="1222"/>
    <cellStyle name="_방동_추곡" xfId="1223"/>
    <cellStyle name="_방동_추곡_2007년_중마초교내역서" xfId="1224"/>
    <cellStyle name="_방동_추곡_2007년_중마초교내역서_2008년학교공원화사업(광남중학교)" xfId="1225"/>
    <cellStyle name="_방동_추곡_2007년_중마초교내역서_2008년학교공원화사업(광남중학교1)" xfId="1226"/>
    <cellStyle name="_방동_추곡_서강대학교담장(발주내역서)" xfId="1227"/>
    <cellStyle name="_방동_추곡_서강대학교담장(발주내역서)_2007년_중마초교내역서" xfId="1228"/>
    <cellStyle name="_방동_추곡_서강대학교담장(발주내역서)_2007년_중마초교내역서_2008년학교공원화사업(광남중학교)" xfId="1229"/>
    <cellStyle name="_방동_추곡_서강대학교담장(발주내역서)_2007년_중마초교내역서_2008년학교공원화사업(광남중학교1)" xfId="1230"/>
    <cellStyle name="_방동_추곡_서강대학교담장(발주내역서)_서강대학교담장(벽천부)320검토" xfId="1231"/>
    <cellStyle name="_방동_추곡_서강대학교담장(발주내역서)_서강대학교담장(벽천부)320검토_2007년_중마초교내역서" xfId="1232"/>
    <cellStyle name="_방동_추곡_서강대학교담장(발주내역서)_서강대학교담장(벽천부)320검토_2007년_중마초교내역서_2008년학교공원화사업(광남중학교)" xfId="1233"/>
    <cellStyle name="_방동_추곡_서강대학교담장(발주내역서)_서강대학교담장(벽천부)320검토_2007년_중마초교내역서_2008년학교공원화사업(광남중학교1)" xfId="1234"/>
    <cellStyle name="_방동_추곡_설계서" xfId="1235"/>
    <cellStyle name="_방동_추곡_설계서_2007년_중마초교내역서" xfId="1236"/>
    <cellStyle name="_방동_추곡_설계서_2007년_중마초교내역서_2008년학교공원화사업(광남중학교)" xfId="1237"/>
    <cellStyle name="_방동_추곡_설계서_2007년_중마초교내역서_2008년학교공원화사업(광남중학교1)" xfId="1238"/>
    <cellStyle name="_방동_추곡_설계서_서강대학교담장(발주내역서)" xfId="1239"/>
    <cellStyle name="_방동_추곡_설계서_서강대학교담장(발주내역서)_2007년_중마초교내역서" xfId="1240"/>
    <cellStyle name="_방동_추곡_설계서_서강대학교담장(발주내역서)_2007년_중마초교내역서_2008년학교공원화사업(광남중학교)" xfId="1241"/>
    <cellStyle name="_방동_추곡_설계서_서강대학교담장(발주내역서)_2007년_중마초교내역서_2008년학교공원화사업(광남중학교1)" xfId="1242"/>
    <cellStyle name="_방동_추곡_설계서_서강대학교담장(발주내역서)_서강대학교담장(벽천부)320검토" xfId="1243"/>
    <cellStyle name="_방동_추곡_설계서_서강대학교담장(발주내역서)_서강대학교담장(벽천부)320검토_2007년_중마초교내역서" xfId="1244"/>
    <cellStyle name="_방동_추곡_설계서_서강대학교담장(발주내역서)_서강대학교담장(벽천부)320검토_2007년_중마초교내역서_2008년학교공원화사업(광남중학교)" xfId="1245"/>
    <cellStyle name="_방동_추곡_설계서_서강대학교담장(발주내역서)_서강대학교담장(벽천부)320검토_2007년_중마초교내역서_2008년학교공원화사업(광남중학교1)" xfId="1246"/>
    <cellStyle name="_방동_추곡_성남보행자도로 설계서" xfId="1247"/>
    <cellStyle name="_방동_추곡_성남보행자도로 설계서_2007년_중마초교내역서" xfId="1248"/>
    <cellStyle name="_방동_추곡_성남보행자도로 설계서_2007년_중마초교내역서_2008년학교공원화사업(광남중학교)" xfId="1249"/>
    <cellStyle name="_방동_추곡_성남보행자도로 설계서_2007년_중마초교내역서_2008년학교공원화사업(광남중학교1)" xfId="1250"/>
    <cellStyle name="_방동_추곡_성남보행자도로 설계서_서강대학교담장(발주내역서)" xfId="1251"/>
    <cellStyle name="_방동_추곡_성남보행자도로 설계서_서강대학교담장(발주내역서)_2007년_중마초교내역서" xfId="1252"/>
    <cellStyle name="_방동_추곡_성남보행자도로 설계서_서강대학교담장(발주내역서)_2007년_중마초교내역서_2008년학교공원화사업(광남중학교)" xfId="1253"/>
    <cellStyle name="_방동_추곡_성남보행자도로 설계서_서강대학교담장(발주내역서)_2007년_중마초교내역서_2008년학교공원화사업(광남중학교1)" xfId="1254"/>
    <cellStyle name="_방동_추곡_성남보행자도로 설계서_서강대학교담장(발주내역서)_서강대학교담장(벽천부)320검토" xfId="1255"/>
    <cellStyle name="_방동_추곡_성남보행자도로 설계서_서강대학교담장(발주내역서)_서강대학교담장(벽천부)320검토_2007년_중마초교내역서" xfId="1256"/>
    <cellStyle name="_방동_추곡_성남보행자도로 설계서_서강대학교담장(발주내역서)_서강대학교담장(벽천부)320검토_2007년_중마초교내역서_2008년학교공원화사업(광남중학교)" xfId="1257"/>
    <cellStyle name="_방동_추곡_성남보행자도로 설계서_서강대학교담장(발주내역서)_서강대학교담장(벽천부)320검토_2007년_중마초교내역서_2008년학교공원화사업(광남중학교1)" xfId="1258"/>
    <cellStyle name="_방동_추곡_역전로 수종갱신공사 설계서(2005년)" xfId="1259"/>
    <cellStyle name="_방범CCTV 관제센터 설계11" xfId="7411"/>
    <cellStyle name="_방송관급내역서" xfId="7412"/>
    <cellStyle name="_방송내역서" xfId="7413"/>
    <cellStyle name="_방송장비 품셈" xfId="7414"/>
    <cellStyle name="_배수공2" xfId="1260"/>
    <cellStyle name="_배수지(계측제어)" xfId="7415"/>
    <cellStyle name="_배수지(계측제어REV2)" xfId="7416"/>
    <cellStyle name="_백원지역상수도시설공사실시설계CCTV시스템구매설치내역서" xfId="7417"/>
    <cellStyle name="_변경계약(단가조정)" xfId="7418"/>
    <cellStyle name="_변경계약(단가조정)_2회기성내역서" xfId="7419"/>
    <cellStyle name="_변경계약(단가조정)_2회기성내역서_지급내역,조서,검사원-전기공사" xfId="7420"/>
    <cellStyle name="_변경계약(단가조정)_2회기성내역서_지급내역,조서,검사원-전기공사_북청3회양산기성내역(전기)051027" xfId="7421"/>
    <cellStyle name="_변경계약(단가조정)_지급내역,조서,검사원-전기공사" xfId="7422"/>
    <cellStyle name="_변경계약(단가조정)_지급내역,조서,검사원-전기공사_1" xfId="7423"/>
    <cellStyle name="_변경계약(단가조정)_지급내역,조서,검사원-전기공사_1_북청3회양산기성내역(전기)051027" xfId="7424"/>
    <cellStyle name="_변경계약(단가조정)_지급내역,조서,검사원-전기공사_지급내역,조서,검사원-전기공사" xfId="7425"/>
    <cellStyle name="_변경계약(단가조정)_지급내역,조서,검사원-전기공사_지급내역,조서,검사원-전기공사_북청3회양산기성내역(전기)051027" xfId="7426"/>
    <cellStyle name="_변경내역서" xfId="7427"/>
    <cellStyle name="_별첨(계획서및실적서양식)" xfId="7428"/>
    <cellStyle name="_별첨(계획서및실적서양식)_1" xfId="7429"/>
    <cellStyle name="_보고자료" xfId="1261"/>
    <cellStyle name="_보고자료_산청-수동간견적의뢰(계측및보링)" xfId="1262"/>
    <cellStyle name="_보령시설계" xfId="1263"/>
    <cellStyle name="_보령시설계_강변북로-견적대비" xfId="1264"/>
    <cellStyle name="_보령시설계_강변북로-견적대비_산청-수동간견적의뢰(계측및보링)" xfId="1265"/>
    <cellStyle name="_보령시설계_무안광주2공구-견적대비" xfId="1266"/>
    <cellStyle name="_보령시설계_무안광주2공구-견적대비_산청-수동간견적의뢰(계측및보링)" xfId="1267"/>
    <cellStyle name="_보령시설계_산청-수동간견적의뢰(계측및보링)" xfId="1268"/>
    <cellStyle name="_보령시설계_이양능주1공구-견적대비" xfId="1269"/>
    <cellStyle name="_보령시설계_이양능주1공구-견적대비_산청-수동간견적의뢰(계측및보링)" xfId="1270"/>
    <cellStyle name="_보안등 년간단가 (07년용수정)-제출(1)" xfId="7430"/>
    <cellStyle name="_보안등 년간단가 (07년용수정)-제출(1)_보안등 년간단가 (07년용수정)-제출(1)" xfId="7431"/>
    <cellStyle name="_보안등_08내역_처인_0216" xfId="7432"/>
    <cellStyle name="_복대동주은건설지장이전" xfId="7433"/>
    <cellStyle name="_복사본 접도구역표지판" xfId="7434"/>
    <cellStyle name="_복사본 현장시스템 구축설계서(방범)_v1.0" xfId="7435"/>
    <cellStyle name="_봅시다장비내역서" xfId="7436"/>
    <cellStyle name="_봅시다장비내역서_남대문" xfId="7437"/>
    <cellStyle name="_봅시다장비내역서_남대문_동대문" xfId="7438"/>
    <cellStyle name="_봅시다장비내역서_남대문_동대문_서소문" xfId="7439"/>
    <cellStyle name="_봅시다장비내역서_남대문_동대문_서소문_준공서류(LGT 031A1A2)" xfId="7440"/>
    <cellStyle name="_봅시다장비내역서_남대문_동대문_서소문_준공서류(번동PC클럽)" xfId="7441"/>
    <cellStyle name="_봅시다장비내역서_남대문_동대문_준공서류(LGT 031A1A2)" xfId="7442"/>
    <cellStyle name="_봅시다장비내역서_남대문_동대문_준공서류(번동PC클럽)" xfId="7443"/>
    <cellStyle name="_봅시다장비내역서_남대문_서소문" xfId="7444"/>
    <cellStyle name="_봅시다장비내역서_남대문_서소문_준공서류(LGT 031A1A2)" xfId="7445"/>
    <cellStyle name="_봅시다장비내역서_남대문_서소문_준공서류(번동PC클럽)" xfId="7446"/>
    <cellStyle name="_봅시다장비내역서_남대문_준공서류(LGT 031A1A2)" xfId="7447"/>
    <cellStyle name="_봅시다장비내역서_남대문_준공서류(번동PC클럽)" xfId="7448"/>
    <cellStyle name="_봅시다장비내역서_서소문" xfId="7449"/>
    <cellStyle name="_봅시다장비내역서_서소문_준공서류(LGT 031A1A2)" xfId="7450"/>
    <cellStyle name="_봅시다장비내역서_서소문_준공서류(번동PC클럽)" xfId="7451"/>
    <cellStyle name="_봅시다장비내역서_의정부" xfId="7452"/>
    <cellStyle name="_봅시다장비내역서_의정부_남대문" xfId="7453"/>
    <cellStyle name="_봅시다장비내역서_의정부_남대문_동대문" xfId="7454"/>
    <cellStyle name="_봅시다장비내역서_의정부_남대문_동대문_서소문" xfId="7455"/>
    <cellStyle name="_봅시다장비내역서_의정부_남대문_동대문_서소문_준공서류(LGT 031A1A2)" xfId="7456"/>
    <cellStyle name="_봅시다장비내역서_의정부_남대문_동대문_서소문_준공서류(번동PC클럽)" xfId="7457"/>
    <cellStyle name="_봅시다장비내역서_의정부_남대문_동대문_준공서류(LGT 031A1A2)" xfId="7458"/>
    <cellStyle name="_봅시다장비내역서_의정부_남대문_동대문_준공서류(번동PC클럽)" xfId="7459"/>
    <cellStyle name="_봅시다장비내역서_의정부_남대문_서소문" xfId="7460"/>
    <cellStyle name="_봅시다장비내역서_의정부_남대문_서소문_준공서류(LGT 031A1A2)" xfId="7461"/>
    <cellStyle name="_봅시다장비내역서_의정부_남대문_서소문_준공서류(번동PC클럽)" xfId="7462"/>
    <cellStyle name="_봅시다장비내역서_의정부_남대문_준공서류(LGT 031A1A2)" xfId="7463"/>
    <cellStyle name="_봅시다장비내역서_의정부_남대문_준공서류(번동PC클럽)" xfId="7464"/>
    <cellStyle name="_봅시다장비내역서_의정부_서소문" xfId="7465"/>
    <cellStyle name="_봅시다장비내역서_의정부_서소문_준공서류(LGT 031A1A2)" xfId="7466"/>
    <cellStyle name="_봅시다장비내역서_의정부_서소문_준공서류(번동PC클럽)" xfId="7467"/>
    <cellStyle name="_봅시다장비내역서_의정부_준공서류(LGT 031A1A2)" xfId="7468"/>
    <cellStyle name="_봅시다장비내역서_의정부_준공서류(번동PC클럽)" xfId="7469"/>
    <cellStyle name="_봅시다장비내역서_의정부_중학동" xfId="7470"/>
    <cellStyle name="_봅시다장비내역서_의정부_중학동_동대문" xfId="7471"/>
    <cellStyle name="_봅시다장비내역서_의정부_중학동_동대문_서소문" xfId="7472"/>
    <cellStyle name="_봅시다장비내역서_의정부_중학동_동대문_서소문_준공서류(LGT 031A1A2)" xfId="7473"/>
    <cellStyle name="_봅시다장비내역서_의정부_중학동_동대문_서소문_준공서류(번동PC클럽)" xfId="7474"/>
    <cellStyle name="_봅시다장비내역서_의정부_중학동_동대문_준공서류(LGT 031A1A2)" xfId="7475"/>
    <cellStyle name="_봅시다장비내역서_의정부_중학동_동대문_준공서류(번동PC클럽)" xfId="7476"/>
    <cellStyle name="_봅시다장비내역서_의정부_중학동_서소문" xfId="7477"/>
    <cellStyle name="_봅시다장비내역서_의정부_중학동_서소문_준공서류(LGT 031A1A2)" xfId="7478"/>
    <cellStyle name="_봅시다장비내역서_의정부_중학동_서소문_준공서류(번동PC클럽)" xfId="7479"/>
    <cellStyle name="_봅시다장비내역서_의정부_중학동_준공서류(LGT 031A1A2)" xfId="7480"/>
    <cellStyle name="_봅시다장비내역서_의정부_중학동_준공서류(번동PC클럽)" xfId="7481"/>
    <cellStyle name="_봅시다장비내역서_준공서류(LGT 031A1A2)" xfId="7482"/>
    <cellStyle name="_봅시다장비내역서_준공서류(번동PC클럽)" xfId="7483"/>
    <cellStyle name="_봅시다장비내역서_중학동" xfId="7484"/>
    <cellStyle name="_봅시다장비내역서_중학동_동대문" xfId="7485"/>
    <cellStyle name="_봅시다장비내역서_중학동_동대문_서소문" xfId="7486"/>
    <cellStyle name="_봅시다장비내역서_중학동_동대문_서소문_준공서류(LGT 031A1A2)" xfId="7487"/>
    <cellStyle name="_봅시다장비내역서_중학동_동대문_서소문_준공서류(번동PC클럽)" xfId="7488"/>
    <cellStyle name="_봅시다장비내역서_중학동_동대문_준공서류(LGT 031A1A2)" xfId="7489"/>
    <cellStyle name="_봅시다장비내역서_중학동_동대문_준공서류(번동PC클럽)" xfId="7490"/>
    <cellStyle name="_봅시다장비내역서_중학동_서소문" xfId="7491"/>
    <cellStyle name="_봅시다장비내역서_중학동_서소문_준공서류(LGT 031A1A2)" xfId="7492"/>
    <cellStyle name="_봅시다장비내역서_중학동_서소문_준공서류(번동PC클럽)" xfId="7493"/>
    <cellStyle name="_봅시다장비내역서_중학동_준공서류(LGT 031A1A2)" xfId="7494"/>
    <cellStyle name="_봅시다장비내역서_중학동_준공서류(번동PC클럽)" xfId="7495"/>
    <cellStyle name="_봉화산 공사비산출내역429" xfId="1271"/>
    <cellStyle name="_봉화산근린공원정비518" xfId="1272"/>
    <cellStyle name="_봉화산근린공원정비518_2007년_중마초교내역서" xfId="1273"/>
    <cellStyle name="_봉화산근린공원정비518_2007년_중마초교내역서_2008년학교공원화사업(광남중학교)" xfId="1274"/>
    <cellStyle name="_봉화산근린공원정비518_2007년_중마초교내역서_2008년학교공원화사업(광남중학교1)" xfId="1275"/>
    <cellStyle name="_부대입찰자대비" xfId="7496"/>
    <cellStyle name="_부대입찰자대비_2회기성내역서" xfId="7497"/>
    <cellStyle name="_부대입찰자대비_2회기성내역서_지급내역,조서,검사원-전기공사" xfId="7498"/>
    <cellStyle name="_부대입찰자대비_2회기성내역서_지급내역,조서,검사원-전기공사_북청3회양산기성내역(전기)051027" xfId="7499"/>
    <cellStyle name="_부대입찰자대비_지급내역,조서,검사원-전기공사" xfId="7500"/>
    <cellStyle name="_부대입찰자대비_지급내역,조서,검사원-전기공사_1" xfId="7501"/>
    <cellStyle name="_부대입찰자대비_지급내역,조서,검사원-전기공사_1_북청3회양산기성내역(전기)051027" xfId="7502"/>
    <cellStyle name="_부대입찰자대비_지급내역,조서,검사원-전기공사_지급내역,조서,검사원-전기공사" xfId="7503"/>
    <cellStyle name="_부대입찰자대비_지급내역,조서,검사원-전기공사_지급내역,조서,검사원-전기공사_북청3회양산기성내역(전기)051027" xfId="7504"/>
    <cellStyle name="_부대입찰자대비3" xfId="7505"/>
    <cellStyle name="_부대입찰자대비3_2회기성내역서" xfId="7506"/>
    <cellStyle name="_부대입찰자대비3_2회기성내역서_지급내역,조서,검사원-전기공사" xfId="7507"/>
    <cellStyle name="_부대입찰자대비3_2회기성내역서_지급내역,조서,검사원-전기공사_북청3회양산기성내역(전기)051027" xfId="7508"/>
    <cellStyle name="_부대입찰자대비3_지급내역,조서,검사원-전기공사" xfId="7509"/>
    <cellStyle name="_부대입찰자대비3_지급내역,조서,검사원-전기공사_1" xfId="7510"/>
    <cellStyle name="_부대입찰자대비3_지급내역,조서,검사원-전기공사_1_북청3회양산기성내역(전기)051027" xfId="7511"/>
    <cellStyle name="_부대입찰자대비3_지급내역,조서,검사원-전기공사_지급내역,조서,검사원-전기공사" xfId="7512"/>
    <cellStyle name="_부대입찰자대비3_지급내역,조서,검사원-전기공사_지급내역,조서,검사원-전기공사_북청3회양산기성내역(전기)051027" xfId="7513"/>
    <cellStyle name="_부대입찰확약서" xfId="7514"/>
    <cellStyle name="_부산공무원연수원 06(1).08.07" xfId="7515"/>
    <cellStyle name="_부산공무원연수원 06(1).08.07_구덕터널배전반설치" xfId="7516"/>
    <cellStyle name="_부산교통가격제안서" xfId="7517"/>
    <cellStyle name="_부산박물관 자동제어 교체 내역서" xfId="7518"/>
    <cellStyle name="_부산박물관 자동제어 교체 내역서_구덕터널배전반설치" xfId="7519"/>
    <cellStyle name="_부산소방 제출용 200407" xfId="7520"/>
    <cellStyle name="_부산원가1014_최종" xfId="7521"/>
    <cellStyle name="_부창교상부" xfId="7522"/>
    <cellStyle name="_부천시청종합상황실-원가계산서" xfId="7523"/>
    <cellStyle name="_부천홈프러스(실행)" xfId="7524"/>
    <cellStyle name="_분당구-지압보도-1024" xfId="1276"/>
    <cellStyle name="_분당구-지압보도-1024_2007년_중마초교내역서" xfId="1277"/>
    <cellStyle name="_분당구-지압보도-1024_2007년_중마초교내역서_2008년학교공원화사업(광남중학교)" xfId="1278"/>
    <cellStyle name="_분당구-지압보도-1024_2007년_중마초교내역서_2008년학교공원화사업(광남중학교1)" xfId="1279"/>
    <cellStyle name="_분당구-지압보도-1024_서강대학교담장(발주내역서)" xfId="1280"/>
    <cellStyle name="_분당구-지압보도-1024_서강대학교담장(발주내역서)_2007년_중마초교내역서" xfId="1281"/>
    <cellStyle name="_분당구-지압보도-1024_서강대학교담장(발주내역서)_2007년_중마초교내역서_2008년학교공원화사업(광남중학교)" xfId="1282"/>
    <cellStyle name="_분당구-지압보도-1024_서강대학교담장(발주내역서)_2007년_중마초교내역서_2008년학교공원화사업(광남중학교1)" xfId="1283"/>
    <cellStyle name="_분당구-지압보도-1024_서강대학교담장(발주내역서)_서강대학교담장(벽천부)320검토" xfId="1284"/>
    <cellStyle name="_분당구-지압보도-1024_서강대학교담장(발주내역서)_서강대학교담장(벽천부)320검토_2007년_중마초교내역서" xfId="1285"/>
    <cellStyle name="_분당구-지압보도-1024_서강대학교담장(발주내역서)_서강대학교담장(벽천부)320검토_2007년_중마초교내역서_2008년학교공원화사업(광남중학교)" xfId="1286"/>
    <cellStyle name="_분당구-지압보도-1024_서강대학교담장(발주내역서)_서강대학교담장(벽천부)320검토_2007년_중마초교내역서_2008년학교공원화사업(광남중학교1)" xfId="1287"/>
    <cellStyle name="_분당구-지압보도-1024_역전로 수종갱신공사 설계서(2005년)" xfId="1288"/>
    <cellStyle name="_분전반(kd-수산과학원)" xfId="7525"/>
    <cellStyle name="_사각파고라" xfId="1289"/>
    <cellStyle name="_사본 - 가로등년간단가(01.25.)산출,일위,원가" xfId="7526"/>
    <cellStyle name="_사본 - 가로등년간단가(01.25.)산출,일위,원가_보안등 년간단가 (07년용수정)-제출(1)" xfId="7527"/>
    <cellStyle name="_사본 - 고가차도(전력)" xfId="7528"/>
    <cellStyle name="_사본 - 교통신호년간단가설계서(전기)-(2005년1월)" xfId="7529"/>
    <cellStyle name="_사본 - 교통신호년간단가설계서(전기)-(2005년1월)_교통신호등 설계서(정창개발공사)-죽전사거리" xfId="7530"/>
    <cellStyle name="_사본 - 교통신호년간단가설계서(전기)-(2005년1월)_교통신호등 설계서(정창개발공사)-죽전사거리_금어리설계서" xfId="7531"/>
    <cellStyle name="_사본 - 교통신호년간단가설계서(전기)-(2005년1월)_교통신호등 설계서(정창개발공사)-죽전사거리_표지판설계서" xfId="7532"/>
    <cellStyle name="_사본 - 교통신호년간단가설계서(전기)-(2005년1월)_금어리설계서" xfId="7533"/>
    <cellStyle name="_사본 - 교통신호년간단가설계서(전기)-(2005년1월)_신호등설계-용인이마트(명지대사거리)" xfId="7534"/>
    <cellStyle name="_사본 - 교통신호년간단가설계서(전기)-(2005년1월)_표지판설계서" xfId="7535"/>
    <cellStyle name="_사본 - 전기(2)" xfId="7536"/>
    <cellStyle name="_사본 - 하마2교-수량" xfId="7537"/>
    <cellStyle name="_사본 - 하마2교-수량_일체형배전반" xfId="7538"/>
    <cellStyle name="_사본 - 하마2교-수량_토공량" xfId="7539"/>
    <cellStyle name="_사본 - 하마2교-수량_토공량_일체형배전반" xfId="7540"/>
    <cellStyle name="_사유서" xfId="1290"/>
    <cellStyle name="_사유서_내역서" xfId="1291"/>
    <cellStyle name="_산동 농협동로지소 청사 신축공사-1" xfId="7541"/>
    <cellStyle name="_산동 농협동로지소 청사 신축공사-1_1" xfId="7542"/>
    <cellStyle name="_산불감시카메라-설계내역서(조달수정)" xfId="7543"/>
    <cellStyle name="_산청-수동간견적의뢰(계측및보링)" xfId="1292"/>
    <cellStyle name="_산출내역견적서(천안)" xfId="7544"/>
    <cellStyle name="_삼일제약 견적서(060223_최종)" xfId="1293"/>
    <cellStyle name="_삼일제약 견적서(060223_최종) (2)" xfId="1294"/>
    <cellStyle name="_삼천포사천2-견적대비" xfId="1295"/>
    <cellStyle name="_상부및총괄수량" xfId="7545"/>
    <cellStyle name="_상부및총괄수량_일체형배전반" xfId="7546"/>
    <cellStyle name="_상황실공사(20평)" xfId="7547"/>
    <cellStyle name="_상황판" xfId="7548"/>
    <cellStyle name="_상황판일위견적" xfId="7549"/>
    <cellStyle name="_서강대수경설비공사97" xfId="1296"/>
    <cellStyle name="_서강대학교담장(발주내역서)" xfId="1297"/>
    <cellStyle name="_서강대학교담장(발주내역서)_2007년_중마초교내역서" xfId="1298"/>
    <cellStyle name="_서강대학교담장(발주내역서)_2007년_중마초교내역서_2008년학교공원화사업(광남중학교)" xfId="1299"/>
    <cellStyle name="_서강대학교담장(발주내역서)_2007년_중마초교내역서_2008년학교공원화사업(광남중학교1)" xfId="1300"/>
    <cellStyle name="_서강대학교담장(발주내역서)_서강대학교담장(벽천부)320검토" xfId="1301"/>
    <cellStyle name="_서강대학교담장(발주내역서)_서강대학교담장(벽천부)320검토_2007년_중마초교내역서" xfId="1302"/>
    <cellStyle name="_서강대학교담장(발주내역서)_서강대학교담장(벽천부)320검토_2007년_중마초교내역서_2008년학교공원화사업(광남중학교)" xfId="1303"/>
    <cellStyle name="_서강대학교담장(발주내역서)_서강대학교담장(벽천부)320검토_2007년_중마초교내역서_2008년학교공원화사업(광남중학교1)" xfId="1304"/>
    <cellStyle name="_서귀포시청종합상황실-원가계산서" xfId="7550"/>
    <cellStyle name="_서림 내역서(12억_소방포함)" xfId="7551"/>
    <cellStyle name="_서버_RFP" xfId="7552"/>
    <cellStyle name="_서버_제안서" xfId="7553"/>
    <cellStyle name="_서울" xfId="1305"/>
    <cellStyle name="_서울과학관의장" xfId="7554"/>
    <cellStyle name="_서울여대(20020516)" xfId="7555"/>
    <cellStyle name="_서울차량기지가설공사 설.변" xfId="7556"/>
    <cellStyle name="_서천공주7부대품의" xfId="7557"/>
    <cellStyle name="_서천공주7부대품의_6월기성" xfId="7558"/>
    <cellStyle name="_서천공주7부대품의_6월기성_원등수량" xfId="7559"/>
    <cellStyle name="_서천공주7부대품의_6월기성_원등수량_일체형배전반" xfId="7560"/>
    <cellStyle name="_서천공주7부대품의_6월기성_일체형배전반" xfId="7561"/>
    <cellStyle name="_서천공주7부대품의_원등수량" xfId="7562"/>
    <cellStyle name="_서천공주7부대품의_원등수량_일체형배전반" xfId="7563"/>
    <cellStyle name="_서천공주7부대품의_일체형배전반" xfId="7564"/>
    <cellStyle name="_서초동 빌딩-1" xfId="7565"/>
    <cellStyle name="_서현동주차장신축계획안CCTV설비내역서" xfId="7566"/>
    <cellStyle name="_서호공원휀스설치공사(발주)" xfId="1306"/>
    <cellStyle name="_서호공원휀스설치공사(발주)_역전로 수종갱신공사 설계서(2005년)" xfId="1307"/>
    <cellStyle name="_석축공" xfId="7567"/>
    <cellStyle name="_선도_FP견적_20060508" xfId="7568"/>
    <cellStyle name="_선도전기(실적기준)" xfId="1308"/>
    <cellStyle name="_설계" xfId="7569"/>
    <cellStyle name="_설계공종추가(07.06월)_기흥구추가_타구청추가확인요" xfId="7570"/>
    <cellStyle name="_설계내역(둔산)" xfId="7571"/>
    <cellStyle name="_설계내역서" xfId="7572"/>
    <cellStyle name="_설계변경완료(518)" xfId="7573"/>
    <cellStyle name="_설계변경-전기총차(061108)" xfId="7574"/>
    <cellStyle name="_설계서" xfId="1309"/>
    <cellStyle name="_설계서 (2)" xfId="7575"/>
    <cellStyle name="_설계서_0627_제출" xfId="7576"/>
    <cellStyle name="_설계서_2007년_중마초교내역서" xfId="1310"/>
    <cellStyle name="_설계서_2007년_중마초교내역서_2008년학교공원화사업(광남중학교)" xfId="1311"/>
    <cellStyle name="_설계서_2007년_중마초교내역서_2008년학교공원화사업(광남중학교1)" xfId="1312"/>
    <cellStyle name="_설계서_서강대학교담장(발주내역서)" xfId="1313"/>
    <cellStyle name="_설계서_서강대학교담장(발주내역서)_2007년_중마초교내역서" xfId="1314"/>
    <cellStyle name="_설계서_서강대학교담장(발주내역서)_2007년_중마초교내역서_2008년학교공원화사업(광남중학교)" xfId="1315"/>
    <cellStyle name="_설계서_서강대학교담장(발주내역서)_2007년_중마초교내역서_2008년학교공원화사업(광남중학교1)" xfId="1316"/>
    <cellStyle name="_설계서_서강대학교담장(발주내역서)_서강대학교담장(벽천부)320검토" xfId="1317"/>
    <cellStyle name="_설계서_서강대학교담장(발주내역서)_서강대학교담장(벽천부)320검토_2007년_중마초교내역서" xfId="1318"/>
    <cellStyle name="_설계서_서강대학교담장(발주내역서)_서강대학교담장(벽천부)320검토_2007년_중마초교내역서_2008년학교공원화사업(광남중학교)" xfId="1319"/>
    <cellStyle name="_설계서_서강대학교담장(발주내역서)_서강대학교담장(벽천부)320검토_2007년_중마초교내역서_2008년학교공원화사업(광남중학교1)" xfId="1320"/>
    <cellStyle name="_설계서-백제역사문화관(통신공사)" xfId="7577"/>
    <cellStyle name="_설계서-신세기 망원3 중계기 이설공사." xfId="7578"/>
    <cellStyle name="_설계서-신정공원" xfId="1321"/>
    <cellStyle name="_설계서원본" xfId="7579"/>
    <cellStyle name="_설계예산서(참고)" xfId="7580"/>
    <cellStyle name="_설계원가 및 손익계산서(극장)" xfId="7581"/>
    <cellStyle name="_설계원가 및 손익계산서(백화점)" xfId="7582"/>
    <cellStyle name="_설계원가 및 손익계산서(이광환)" xfId="7583"/>
    <cellStyle name="_설비(1218)" xfId="7584"/>
    <cellStyle name="_설비내역" xfId="7585"/>
    <cellStyle name="_설비내역_구덕터널배전반설치" xfId="7586"/>
    <cellStyle name="_설비분담내역(남성)" xfId="7587"/>
    <cellStyle name="_설비분담내역(남성)_구덕터널배전반설치" xfId="7588"/>
    <cellStyle name="_설비분담내역(동영)" xfId="7589"/>
    <cellStyle name="_설비분담내역(동영)_구덕터널배전반설치" xfId="7590"/>
    <cellStyle name="_설치위치별세부내역(VMS)-0323" xfId="1322"/>
    <cellStyle name="_설치위치별세부내역_AVI_1(new)" xfId="1323"/>
    <cellStyle name="_성남보행자도로 설계서" xfId="1324"/>
    <cellStyle name="_성남보행자도로 설계서_2007년_중마초교내역서" xfId="1325"/>
    <cellStyle name="_성남보행자도로 설계서_2007년_중마초교내역서_2008년학교공원화사업(광남중학교)" xfId="1326"/>
    <cellStyle name="_성남보행자도로 설계서_2007년_중마초교내역서_2008년학교공원화사업(광남중학교1)" xfId="1327"/>
    <cellStyle name="_성남보행자도로 설계서_서강대학교담장(발주내역서)" xfId="1328"/>
    <cellStyle name="_성남보행자도로 설계서_서강대학교담장(발주내역서)_2007년_중마초교내역서" xfId="1329"/>
    <cellStyle name="_성남보행자도로 설계서_서강대학교담장(발주내역서)_2007년_중마초교내역서_2008년학교공원화사업(광남중학교)" xfId="1330"/>
    <cellStyle name="_성남보행자도로 설계서_서강대학교담장(발주내역서)_2007년_중마초교내역서_2008년학교공원화사업(광남중학교1)" xfId="1331"/>
    <cellStyle name="_성남보행자도로 설계서_서강대학교담장(발주내역서)_서강대학교담장(벽천부)320검토" xfId="1332"/>
    <cellStyle name="_성남보행자도로 설계서_서강대학교담장(발주내역서)_서강대학교담장(벽천부)320검토_2007년_중마초교내역서" xfId="1333"/>
    <cellStyle name="_성남보행자도로 설계서_서강대학교담장(발주내역서)_서강대학교담장(벽천부)320검토_2007년_중마초교내역서_2008년학교공원화사업(광남중학교)" xfId="1334"/>
    <cellStyle name="_성남보행자도로 설계서_서강대학교담장(발주내역서)_서강대학교담장(벽천부)320검토_2007년_중마초교내역서_2008년학교공원화사업(광남중학교1)" xfId="1335"/>
    <cellStyle name="_성화원가압장인버터제어반 설계서" xfId="7591"/>
    <cellStyle name="_센터설비 (통합운영센터)" xfId="7592"/>
    <cellStyle name="_센터설비(장비) " xfId="7593"/>
    <cellStyle name="_센터시스템_견적" xfId="7594"/>
    <cellStyle name="_소방" xfId="7595"/>
    <cellStyle name="_소방내역서(동사무소)최종본" xfId="7596"/>
    <cellStyle name="_소프트웨어개발비_1106" xfId="7597"/>
    <cellStyle name="_소화물내역-통신" xfId="7598"/>
    <cellStyle name="_송파학교공원화수경설비(설계_0620_송부용)" xfId="1336"/>
    <cellStyle name="_송현실행내역" xfId="7599"/>
    <cellStyle name="_수량" xfId="7600"/>
    <cellStyle name="_수량산출서" xfId="7601"/>
    <cellStyle name="_수량산출서(신규)" xfId="7602"/>
    <cellStyle name="_수량제목" xfId="1337"/>
    <cellStyle name="_수량제목_내역서" xfId="1338"/>
    <cellStyle name="_수량집계" xfId="7603"/>
    <cellStyle name="_수목식재 설계내역" xfId="1339"/>
    <cellStyle name="_수목식재 설계내역구성고" xfId="1340"/>
    <cellStyle name="_수목식재 설계내역천천고(수정)" xfId="1341"/>
    <cellStyle name="_수배전반내역서(APEC기후센터 독립건물)" xfId="7604"/>
    <cellStyle name="_수배전반제작설치" xfId="7605"/>
    <cellStyle name="_수백교상부" xfId="7606"/>
    <cellStyle name="_수정이여2003.05.19xls" xfId="7607"/>
    <cellStyle name="_수진2동공영주차장신축공사내역서-금성REV2" xfId="7608"/>
    <cellStyle name="_수출입견적서_현대하이스코-20040602" xfId="1342"/>
    <cellStyle name="_시설공사 일위대가" xfId="7609"/>
    <cellStyle name="_시설관리소 단가견적(물금)" xfId="7610"/>
    <cellStyle name="_시큐리티경제성분석_2007icam제외_070809" xfId="1343"/>
    <cellStyle name="_신갈수지-부대" xfId="1344"/>
    <cellStyle name="_신갈수지-부대_강변북로-견적대비" xfId="1345"/>
    <cellStyle name="_신갈수지-부대_강변북로-견적대비_산청-수동간견적의뢰(계측및보링)" xfId="1346"/>
    <cellStyle name="_신갈수지-부대_무안광주2공구-견적대비" xfId="1347"/>
    <cellStyle name="_신갈수지-부대_무안광주2공구-견적대비_산청-수동간견적의뢰(계측및보링)" xfId="1348"/>
    <cellStyle name="_신갈수지-부대_산청-수동간견적의뢰(계측및보링)" xfId="1349"/>
    <cellStyle name="_신갈수지-부대_이양능주1공구-견적대비" xfId="1350"/>
    <cellStyle name="_신갈수지-부대_이양능주1공구-견적대비_산청-수동간견적의뢰(계측및보링)" xfId="1351"/>
    <cellStyle name="_신규단가(SIG)" xfId="1352"/>
    <cellStyle name="_신규집행" xfId="1353"/>
    <cellStyle name="_신규집행_산청-수동간견적의뢰(계측및보링)" xfId="1354"/>
    <cellStyle name="_신동아건설-파주통신(B.M)" xfId="7611"/>
    <cellStyle name="_신세계연수점" xfId="7612"/>
    <cellStyle name="_신탄진선(태림)" xfId="1355"/>
    <cellStyle name="_신풍우성-견적대비" xfId="1356"/>
    <cellStyle name="_신호등설계" xfId="7613"/>
    <cellStyle name="_신호등설계서2006上" xfId="7614"/>
    <cellStyle name="_신호제어_무선전송장치_내역서" xfId="7615"/>
    <cellStyle name="_신호현자재내역 의정부" xfId="7616"/>
    <cellStyle name="_신호현자재내역 의정부_남대문" xfId="7617"/>
    <cellStyle name="_신호현자재내역 의정부_남대문_동대문" xfId="7618"/>
    <cellStyle name="_신호현자재내역 의정부_남대문_동대문_서소문" xfId="7619"/>
    <cellStyle name="_신호현자재내역 의정부_남대문_동대문_서소문_준공서류(LGT 031A1A2)" xfId="7620"/>
    <cellStyle name="_신호현자재내역 의정부_남대문_동대문_서소문_준공서류(번동PC클럽)" xfId="7621"/>
    <cellStyle name="_신호현자재내역 의정부_남대문_동대문_준공서류(LGT 031A1A2)" xfId="7622"/>
    <cellStyle name="_신호현자재내역 의정부_남대문_동대문_준공서류(번동PC클럽)" xfId="7623"/>
    <cellStyle name="_신호현자재내역 의정부_남대문_서소문" xfId="7624"/>
    <cellStyle name="_신호현자재내역 의정부_남대문_서소문_준공서류(LGT 031A1A2)" xfId="7625"/>
    <cellStyle name="_신호현자재내역 의정부_남대문_서소문_준공서류(번동PC클럽)" xfId="7626"/>
    <cellStyle name="_신호현자재내역 의정부_남대문_준공서류(LGT 031A1A2)" xfId="7627"/>
    <cellStyle name="_신호현자재내역 의정부_남대문_준공서류(번동PC클럽)" xfId="7628"/>
    <cellStyle name="_신호현자재내역 의정부_서소문" xfId="7629"/>
    <cellStyle name="_신호현자재내역 의정부_서소문_준공서류(LGT 031A1A2)" xfId="7630"/>
    <cellStyle name="_신호현자재내역 의정부_서소문_준공서류(번동PC클럽)" xfId="7631"/>
    <cellStyle name="_신호현자재내역 의정부_의정부" xfId="7632"/>
    <cellStyle name="_신호현자재내역 의정부_의정부_남대문" xfId="7633"/>
    <cellStyle name="_신호현자재내역 의정부_의정부_남대문_동대문" xfId="7634"/>
    <cellStyle name="_신호현자재내역 의정부_의정부_남대문_동대문_서소문" xfId="7635"/>
    <cellStyle name="_신호현자재내역 의정부_의정부_남대문_동대문_서소문_준공서류(LGT 031A1A2)" xfId="7636"/>
    <cellStyle name="_신호현자재내역 의정부_의정부_남대문_동대문_서소문_준공서류(번동PC클럽)" xfId="7637"/>
    <cellStyle name="_신호현자재내역 의정부_의정부_남대문_동대문_준공서류(LGT 031A1A2)" xfId="7638"/>
    <cellStyle name="_신호현자재내역 의정부_의정부_남대문_동대문_준공서류(번동PC클럽)" xfId="7639"/>
    <cellStyle name="_신호현자재내역 의정부_의정부_남대문_서소문" xfId="7640"/>
    <cellStyle name="_신호현자재내역 의정부_의정부_남대문_서소문_준공서류(LGT 031A1A2)" xfId="7641"/>
    <cellStyle name="_신호현자재내역 의정부_의정부_남대문_서소문_준공서류(번동PC클럽)" xfId="7642"/>
    <cellStyle name="_신호현자재내역 의정부_의정부_남대문_준공서류(LGT 031A1A2)" xfId="7643"/>
    <cellStyle name="_신호현자재내역 의정부_의정부_남대문_준공서류(번동PC클럽)" xfId="7644"/>
    <cellStyle name="_신호현자재내역 의정부_의정부_서소문" xfId="7645"/>
    <cellStyle name="_신호현자재내역 의정부_의정부_서소문_준공서류(LGT 031A1A2)" xfId="7646"/>
    <cellStyle name="_신호현자재내역 의정부_의정부_서소문_준공서류(번동PC클럽)" xfId="7647"/>
    <cellStyle name="_신호현자재내역 의정부_의정부_준공서류(LGT 031A1A2)" xfId="7648"/>
    <cellStyle name="_신호현자재내역 의정부_의정부_준공서류(번동PC클럽)" xfId="7649"/>
    <cellStyle name="_신호현자재내역 의정부_의정부_중학동" xfId="7650"/>
    <cellStyle name="_신호현자재내역 의정부_의정부_중학동_동대문" xfId="7651"/>
    <cellStyle name="_신호현자재내역 의정부_의정부_중학동_동대문_서소문" xfId="7652"/>
    <cellStyle name="_신호현자재내역 의정부_의정부_중학동_동대문_서소문_준공서류(LGT 031A1A2)" xfId="7653"/>
    <cellStyle name="_신호현자재내역 의정부_의정부_중학동_동대문_서소문_준공서류(번동PC클럽)" xfId="7654"/>
    <cellStyle name="_신호현자재내역 의정부_의정부_중학동_동대문_준공서류(LGT 031A1A2)" xfId="7655"/>
    <cellStyle name="_신호현자재내역 의정부_의정부_중학동_동대문_준공서류(번동PC클럽)" xfId="7656"/>
    <cellStyle name="_신호현자재내역 의정부_의정부_중학동_서소문" xfId="7657"/>
    <cellStyle name="_신호현자재내역 의정부_의정부_중학동_서소문_준공서류(LGT 031A1A2)" xfId="7658"/>
    <cellStyle name="_신호현자재내역 의정부_의정부_중학동_서소문_준공서류(번동PC클럽)" xfId="7659"/>
    <cellStyle name="_신호현자재내역 의정부_의정부_중학동_준공서류(LGT 031A1A2)" xfId="7660"/>
    <cellStyle name="_신호현자재내역 의정부_의정부_중학동_준공서류(번동PC클럽)" xfId="7661"/>
    <cellStyle name="_신호현자재내역 의정부_준공서류(LGT 031A1A2)" xfId="7662"/>
    <cellStyle name="_신호현자재내역 의정부_준공서류(번동PC클럽)" xfId="7663"/>
    <cellStyle name="_신호현자재내역 의정부_중학동" xfId="7664"/>
    <cellStyle name="_신호현자재내역 의정부_중학동_동대문" xfId="7665"/>
    <cellStyle name="_신호현자재내역 의정부_중학동_동대문_서소문" xfId="7666"/>
    <cellStyle name="_신호현자재내역 의정부_중학동_동대문_서소문_준공서류(LGT 031A1A2)" xfId="7667"/>
    <cellStyle name="_신호현자재내역 의정부_중학동_동대문_서소문_준공서류(번동PC클럽)" xfId="7668"/>
    <cellStyle name="_신호현자재내역 의정부_중학동_동대문_준공서류(LGT 031A1A2)" xfId="7669"/>
    <cellStyle name="_신호현자재내역 의정부_중학동_동대문_준공서류(번동PC클럽)" xfId="7670"/>
    <cellStyle name="_신호현자재내역 의정부_중학동_서소문" xfId="7671"/>
    <cellStyle name="_신호현자재내역 의정부_중학동_서소문_준공서류(LGT 031A1A2)" xfId="7672"/>
    <cellStyle name="_신호현자재내역 의정부_중학동_서소문_준공서류(번동PC클럽)" xfId="7673"/>
    <cellStyle name="_신호현자재내역 의정부_중학동_준공서류(LGT 031A1A2)" xfId="7674"/>
    <cellStyle name="_신호현자재내역 의정부_중학동_준공서류(번동PC클럽)" xfId="7675"/>
    <cellStyle name="_실사(031A1A2)" xfId="7676"/>
    <cellStyle name="_실사(창동2)" xfId="7677"/>
    <cellStyle name="_실사보고서(벤처 인터넷)" xfId="7678"/>
    <cellStyle name="_실행보고(전력저압반공사)-자료포함" xfId="7679"/>
    <cellStyle name="_실행보고(전력저압반공사)-자료포함_구덕터널배전반설치" xfId="7680"/>
    <cellStyle name="_쌍촌동 부건아파트 신축 전기공사" xfId="7681"/>
    <cellStyle name="_아이칸스pc방(실사도)" xfId="7682"/>
    <cellStyle name="_안산 홈플러스 건축 가실행(0301-최종)" xfId="7683"/>
    <cellStyle name="_안양점" xfId="7684"/>
    <cellStyle name="_안태 배수장 신축공사" xfId="7685"/>
    <cellStyle name="_안태배수장전기" xfId="7686"/>
    <cellStyle name="_안태전기내역" xfId="7687"/>
    <cellStyle name="_양묘장설계서" xfId="1357"/>
    <cellStyle name="_양묘장수량산출서" xfId="1358"/>
    <cellStyle name="_양묘장수량산출서_2007년_중마초교내역서" xfId="1359"/>
    <cellStyle name="_양묘장수량산출서_2007년_중마초교내역서_2008년학교공원화사업(광남중학교)" xfId="1360"/>
    <cellStyle name="_양묘장수량산출서_2007년_중마초교내역서_2008년학교공원화사업(광남중학교1)" xfId="1361"/>
    <cellStyle name="_양묘장수량산출서_서강대학교담장(발주내역서)" xfId="1362"/>
    <cellStyle name="_양묘장수량산출서_서강대학교담장(발주내역서)_2007년_중마초교내역서" xfId="1363"/>
    <cellStyle name="_양묘장수량산출서_서강대학교담장(발주내역서)_2007년_중마초교내역서_2008년학교공원화사업(광남중학교)" xfId="1364"/>
    <cellStyle name="_양묘장수량산출서_서강대학교담장(발주내역서)_2007년_중마초교내역서_2008년학교공원화사업(광남중학교1)" xfId="1365"/>
    <cellStyle name="_양묘장수량산출서_서강대학교담장(발주내역서)_서강대학교담장(벽천부)320검토" xfId="1366"/>
    <cellStyle name="_양묘장수량산출서_서강대학교담장(발주내역서)_서강대학교담장(벽천부)320검토_2007년_중마초교내역서" xfId="1367"/>
    <cellStyle name="_양묘장수량산출서_서강대학교담장(발주내역서)_서강대학교담장(벽천부)320검토_2007년_중마초교내역서_2008년학교공원화사업(광남중학교)" xfId="1368"/>
    <cellStyle name="_양묘장수량산출서_서강대학교담장(발주내역서)_서강대학교담장(벽천부)320검토_2007년_중마초교내역서_2008년학교공원화사업(광남중학교1)" xfId="1369"/>
    <cellStyle name="_양식" xfId="7688"/>
    <cellStyle name="_양식_1" xfId="7689"/>
    <cellStyle name="_양식_2" xfId="7690"/>
    <cellStyle name="_업체배포자료-060906" xfId="7691"/>
    <cellStyle name="_연암공법" xfId="1370"/>
    <cellStyle name="_연약지반계측기" xfId="7692"/>
    <cellStyle name="_연약지반계측기_2회기성내역서" xfId="7693"/>
    <cellStyle name="_연약지반계측기_2회기성내역서_지급내역,조서,검사원-전기공사" xfId="7694"/>
    <cellStyle name="_연약지반계측기_2회기성내역서_지급내역,조서,검사원-전기공사_북청3회양산기성내역(전기)051027" xfId="7695"/>
    <cellStyle name="_연약지반계측기_지급내역,조서,검사원-전기공사" xfId="7696"/>
    <cellStyle name="_연약지반계측기_지급내역,조서,검사원-전기공사_1" xfId="7697"/>
    <cellStyle name="_연약지반계측기_지급내역,조서,검사원-전기공사_1_북청3회양산기성내역(전기)051027" xfId="7698"/>
    <cellStyle name="_연약지반계측기_지급내역,조서,검사원-전기공사_지급내역,조서,검사원-전기공사" xfId="7699"/>
    <cellStyle name="_연약지반계측기_지급내역,조서,검사원-전기공사_지급내역,조서,검사원-전기공사_북청3회양산기성내역(전기)051027" xfId="7700"/>
    <cellStyle name="_연희,마전,가정,크리스탈" xfId="7701"/>
    <cellStyle name="_연희지하차도 상단 휴식공간 조성공사" xfId="1371"/>
    <cellStyle name="_영동지사수배전반내역서" xfId="7702"/>
    <cellStyle name="_영업실행(을지)-2" xfId="7703"/>
    <cellStyle name="_영업실행원가내역" xfId="7704"/>
    <cellStyle name="_영업실행원가내역(을지)_대호_rev2" xfId="7705"/>
    <cellStyle name="_영업실행원가내역(을지)-2" xfId="7706"/>
    <cellStyle name="_예가분석-원본" xfId="7707"/>
    <cellStyle name="_예가분석-원본_(무안)가실행" xfId="7708"/>
    <cellStyle name="_예가분석-원본_(무안)가실행_2003발주설계서2" xfId="7709"/>
    <cellStyle name="_예가분석-원본_~att2B5A" xfId="7710"/>
    <cellStyle name="_예가분석-원본_~att2B5A_2003발주설계서2" xfId="7711"/>
    <cellStyle name="_예가분석-원본_2003발주설계서2" xfId="7712"/>
    <cellStyle name="_예가분석-원본_3.0무안광주3공구(입찰가실행-최종)" xfId="7713"/>
    <cellStyle name="_예가분석-원본_3.0무안광주3공구(입찰가실행-최종)_(무안)가실행" xfId="7714"/>
    <cellStyle name="_예가분석-원본_3.0무안광주3공구(입찰가실행-최종)_(무안)가실행_2003발주설계서2" xfId="7715"/>
    <cellStyle name="_예가분석-원본_3.0무안광주3공구(입찰가실행-최종)_2003발주설계서2" xfId="7716"/>
    <cellStyle name="_예가분석-원본_고창장성1공구(가실행-최종)" xfId="7717"/>
    <cellStyle name="_예가분석-원본_고창장성1공구(가실행-최종)_2003발주설계서2" xfId="7718"/>
    <cellStyle name="_예가분석-원본_고창장성1공구일위대가" xfId="7719"/>
    <cellStyle name="_예가분석-원본_고창장성1공구일위대가_2003발주설계서2" xfId="7720"/>
    <cellStyle name="_예산내역서_(CCTV_한일stm)" xfId="7721"/>
    <cellStyle name="_예정공정표(전남남부권현장)" xfId="7722"/>
    <cellStyle name="_예정공정표(전남남부권현장)_6월기성" xfId="7723"/>
    <cellStyle name="_예정공정표(전남남부권현장)_6월기성_원등수량" xfId="7724"/>
    <cellStyle name="_예정공정표(전남남부권현장)_6월기성_원등수량_일체형배전반" xfId="7725"/>
    <cellStyle name="_예정공정표(전남남부권현장)_6월기성_일체형배전반" xfId="7726"/>
    <cellStyle name="_예정공정표(전남남부권현장)_원등수량" xfId="7727"/>
    <cellStyle name="_예정공정표(전남남부권현장)_원등수량_일체형배전반" xfId="7728"/>
    <cellStyle name="_예정공정표(전남남부권현장)_일체형배전반" xfId="7729"/>
    <cellStyle name="_예정공정표(전체)변경" xfId="7730"/>
    <cellStyle name="_예정공정표(전체)변경_6월기성" xfId="7731"/>
    <cellStyle name="_예정공정표(전체)변경_6월기성_원등수량" xfId="7732"/>
    <cellStyle name="_예정공정표(전체)변경_6월기성_원등수량_일체형배전반" xfId="7733"/>
    <cellStyle name="_예정공정표(전체)변경_6월기성_일체형배전반" xfId="7734"/>
    <cellStyle name="_예정공정표(전체)변경_원등수량" xfId="7735"/>
    <cellStyle name="_예정공정표(전체)변경_원등수량_일체형배전반" xfId="7736"/>
    <cellStyle name="_예정공정표(전체)변경_일체형배전반" xfId="7737"/>
    <cellStyle name="_옥포초등학교소방내역서" xfId="7738"/>
    <cellStyle name="_올림픽공원주변내역서(1,2,3,5,6,8)" xfId="7739"/>
    <cellStyle name="_왕가봉정비공사" xfId="1372"/>
    <cellStyle name="_외암작업(03_08)" xfId="7740"/>
    <cellStyle name="_용역계약요청(SD)" xfId="7741"/>
    <cellStyle name="_용인동천APT" xfId="7742"/>
    <cellStyle name="_용인명지대학과동234" xfId="7743"/>
    <cellStyle name="_용인시 통합방법시스템 구축" xfId="7744"/>
    <cellStyle name="_용현한양외계약및준공관련" xfId="7745"/>
    <cellStyle name="_우리랜드무선영상전송시스템구매설치(최종9-19)" xfId="7746"/>
    <cellStyle name="_우림컨설턴트(CCTV,방범)-견적서" xfId="7747"/>
    <cellStyle name="_운영유지보수견적" xfId="1373"/>
    <cellStyle name="_운영유지보수견적(2차)" xfId="1374"/>
    <cellStyle name="_울산실시설계내역서(하이테콤)-B" xfId="1375"/>
    <cellStyle name="_울산역구내외1단가산출서" xfId="7748"/>
    <cellStyle name="_울산역구내외1단가산출서_1" xfId="7749"/>
    <cellStyle name="_울산홈플러스 전기공사" xfId="7750"/>
    <cellStyle name="_울진고등학교B동교사증축 내역서" xfId="7751"/>
    <cellStyle name="_원가계산" xfId="1376"/>
    <cellStyle name="_원가계산서 서식" xfId="7752"/>
    <cellStyle name="_원가분석(1217)" xfId="7753"/>
    <cellStyle name="_원가분석(아이0208)" xfId="7754"/>
    <cellStyle name="_원가세부내역" xfId="7755"/>
    <cellStyle name="_원불교서울교당및용산수양관신축공사견적서" xfId="7756"/>
    <cellStyle name="_유기전기1(동영ENG내역)" xfId="7757"/>
    <cellStyle name="_유니참 견적서(30장기준)" xfId="1377"/>
    <cellStyle name="_유성견적서_011102" xfId="1378"/>
    <cellStyle name="_유첨3(서식)" xfId="7758"/>
    <cellStyle name="_유첨3(서식)_1" xfId="7759"/>
    <cellStyle name="_육군대학" xfId="7760"/>
    <cellStyle name="_은평공원테니스장정비공사" xfId="1379"/>
    <cellStyle name="_응급ES" xfId="7761"/>
    <cellStyle name="_응급RE" xfId="7762"/>
    <cellStyle name="_의정부장비내역서" xfId="7763"/>
    <cellStyle name="_의정부장비내역서_남대문" xfId="7764"/>
    <cellStyle name="_의정부장비내역서_남대문_동대문" xfId="7765"/>
    <cellStyle name="_의정부장비내역서_남대문_동대문_서소문" xfId="7766"/>
    <cellStyle name="_의정부장비내역서_남대문_동대문_서소문_준공서류(LGT 031A1A2)" xfId="7767"/>
    <cellStyle name="_의정부장비내역서_남대문_동대문_서소문_준공서류(번동PC클럽)" xfId="7768"/>
    <cellStyle name="_의정부장비내역서_남대문_동대문_준공서류(LGT 031A1A2)" xfId="7769"/>
    <cellStyle name="_의정부장비내역서_남대문_동대문_준공서류(번동PC클럽)" xfId="7770"/>
    <cellStyle name="_의정부장비내역서_남대문_서소문" xfId="7771"/>
    <cellStyle name="_의정부장비내역서_남대문_서소문_준공서류(LGT 031A1A2)" xfId="7772"/>
    <cellStyle name="_의정부장비내역서_남대문_서소문_준공서류(번동PC클럽)" xfId="7773"/>
    <cellStyle name="_의정부장비내역서_남대문_준공서류(LGT 031A1A2)" xfId="7774"/>
    <cellStyle name="_의정부장비내역서_남대문_준공서류(번동PC클럽)" xfId="7775"/>
    <cellStyle name="_의정부장비내역서_서소문" xfId="7776"/>
    <cellStyle name="_의정부장비내역서_서소문_준공서류(LGT 031A1A2)" xfId="7777"/>
    <cellStyle name="_의정부장비내역서_서소문_준공서류(번동PC클럽)" xfId="7778"/>
    <cellStyle name="_의정부장비내역서_의정부" xfId="7779"/>
    <cellStyle name="_의정부장비내역서_의정부_남대문" xfId="7780"/>
    <cellStyle name="_의정부장비내역서_의정부_남대문_동대문" xfId="7781"/>
    <cellStyle name="_의정부장비내역서_의정부_남대문_동대문_서소문" xfId="7782"/>
    <cellStyle name="_의정부장비내역서_의정부_남대문_동대문_서소문_준공서류(LGT 031A1A2)" xfId="7783"/>
    <cellStyle name="_의정부장비내역서_의정부_남대문_동대문_서소문_준공서류(번동PC클럽)" xfId="7784"/>
    <cellStyle name="_의정부장비내역서_의정부_남대문_동대문_준공서류(LGT 031A1A2)" xfId="7785"/>
    <cellStyle name="_의정부장비내역서_의정부_남대문_동대문_준공서류(번동PC클럽)" xfId="7786"/>
    <cellStyle name="_의정부장비내역서_의정부_남대문_서소문" xfId="7787"/>
    <cellStyle name="_의정부장비내역서_의정부_남대문_서소문_준공서류(LGT 031A1A2)" xfId="7788"/>
    <cellStyle name="_의정부장비내역서_의정부_남대문_서소문_준공서류(번동PC클럽)" xfId="7789"/>
    <cellStyle name="_의정부장비내역서_의정부_남대문_준공서류(LGT 031A1A2)" xfId="7790"/>
    <cellStyle name="_의정부장비내역서_의정부_남대문_준공서류(번동PC클럽)" xfId="7791"/>
    <cellStyle name="_의정부장비내역서_의정부_서소문" xfId="7792"/>
    <cellStyle name="_의정부장비내역서_의정부_서소문_준공서류(LGT 031A1A2)" xfId="7793"/>
    <cellStyle name="_의정부장비내역서_의정부_서소문_준공서류(번동PC클럽)" xfId="7794"/>
    <cellStyle name="_의정부장비내역서_의정부_준공서류(LGT 031A1A2)" xfId="7795"/>
    <cellStyle name="_의정부장비내역서_의정부_준공서류(번동PC클럽)" xfId="7796"/>
    <cellStyle name="_의정부장비내역서_의정부_중학동" xfId="7797"/>
    <cellStyle name="_의정부장비내역서_의정부_중학동_동대문" xfId="7798"/>
    <cellStyle name="_의정부장비내역서_의정부_중학동_동대문_서소문" xfId="7799"/>
    <cellStyle name="_의정부장비내역서_의정부_중학동_동대문_서소문_준공서류(LGT 031A1A2)" xfId="7800"/>
    <cellStyle name="_의정부장비내역서_의정부_중학동_동대문_서소문_준공서류(번동PC클럽)" xfId="7801"/>
    <cellStyle name="_의정부장비내역서_의정부_중학동_동대문_준공서류(LGT 031A1A2)" xfId="7802"/>
    <cellStyle name="_의정부장비내역서_의정부_중학동_동대문_준공서류(번동PC클럽)" xfId="7803"/>
    <cellStyle name="_의정부장비내역서_의정부_중학동_서소문" xfId="7804"/>
    <cellStyle name="_의정부장비내역서_의정부_중학동_서소문_준공서류(LGT 031A1A2)" xfId="7805"/>
    <cellStyle name="_의정부장비내역서_의정부_중학동_서소문_준공서류(번동PC클럽)" xfId="7806"/>
    <cellStyle name="_의정부장비내역서_의정부_중학동_준공서류(LGT 031A1A2)" xfId="7807"/>
    <cellStyle name="_의정부장비내역서_의정부_중학동_준공서류(번동PC클럽)" xfId="7808"/>
    <cellStyle name="_의정부장비내역서_준공서류(LGT 031A1A2)" xfId="7809"/>
    <cellStyle name="_의정부장비내역서_준공서류(번동PC클럽)" xfId="7810"/>
    <cellStyle name="_의정부장비내역서_중학동" xfId="7811"/>
    <cellStyle name="_의정부장비내역서_중학동_동대문" xfId="7812"/>
    <cellStyle name="_의정부장비내역서_중학동_동대문_서소문" xfId="7813"/>
    <cellStyle name="_의정부장비내역서_중학동_동대문_서소문_준공서류(LGT 031A1A2)" xfId="7814"/>
    <cellStyle name="_의정부장비내역서_중학동_동대문_서소문_준공서류(번동PC클럽)" xfId="7815"/>
    <cellStyle name="_의정부장비내역서_중학동_동대문_준공서류(LGT 031A1A2)" xfId="7816"/>
    <cellStyle name="_의정부장비내역서_중학동_동대문_준공서류(번동PC클럽)" xfId="7817"/>
    <cellStyle name="_의정부장비내역서_중학동_서소문" xfId="7818"/>
    <cellStyle name="_의정부장비내역서_중학동_서소문_준공서류(LGT 031A1A2)" xfId="7819"/>
    <cellStyle name="_의정부장비내역서_중학동_서소문_준공서류(번동PC클럽)" xfId="7820"/>
    <cellStyle name="_의정부장비내역서_중학동_준공서류(LGT 031A1A2)" xfId="7821"/>
    <cellStyle name="_의정부장비내역서_중학동_준공서류(번동PC클럽)" xfId="7822"/>
    <cellStyle name="_이양능주1공구-견적대비" xfId="1380"/>
    <cellStyle name="_이엔지(강성철)" xfId="1381"/>
    <cellStyle name="_익산-장수1공구-설변(최종)" xfId="7823"/>
    <cellStyle name="_익산-포항6공구" xfId="7824"/>
    <cellStyle name="_익산-포항6공구_(무안)가실행" xfId="7825"/>
    <cellStyle name="_익산-포항6공구_(무안)가실행_2003발주설계서2" xfId="7826"/>
    <cellStyle name="_익산-포항6공구_~att2B5A" xfId="7827"/>
    <cellStyle name="_익산-포항6공구_~att2B5A_2003발주설계서2" xfId="7828"/>
    <cellStyle name="_익산-포항6공구_2003발주설계서2" xfId="7829"/>
    <cellStyle name="_익산-포항6공구_3.0무안광주3공구(입찰가실행-최종)" xfId="7830"/>
    <cellStyle name="_익산-포항6공구_3.0무안광주3공구(입찰가실행-최종)_(무안)가실행" xfId="7831"/>
    <cellStyle name="_익산-포항6공구_3.0무안광주3공구(입찰가실행-최종)_(무안)가실행_2003발주설계서2" xfId="7832"/>
    <cellStyle name="_익산-포항6공구_3.0무안광주3공구(입찰가실행-최종)_2003발주설계서2" xfId="7833"/>
    <cellStyle name="_익산-포항6공구_고창장성1공구(가실행-최종)" xfId="7834"/>
    <cellStyle name="_익산-포항6공구_고창장성1공구(가실행-최종)_2003발주설계서2" xfId="7835"/>
    <cellStyle name="_익산-포항6공구_고창장성1공구일위대가" xfId="7836"/>
    <cellStyle name="_익산-포항6공구_고창장성1공구일위대가_2003발주설계서2" xfId="7837"/>
    <cellStyle name="_인원계획표 " xfId="1382"/>
    <cellStyle name="_인원계획표 _(무안)가실행" xfId="7838"/>
    <cellStyle name="_인원계획표 _(무안)가실행_2003발주설계서2" xfId="7839"/>
    <cellStyle name="_인원계획표 _~att2B5A" xfId="7840"/>
    <cellStyle name="_인원계획표 _~att2B5A_2003발주설계서2" xfId="7841"/>
    <cellStyle name="_인원계획표 _1차수정설계내역서(현장)" xfId="7842"/>
    <cellStyle name="_인원계획표 _1차수정설계내역서(현장)_2회기성내역서" xfId="7843"/>
    <cellStyle name="_인원계획표 _1차수정설계내역서(현장)_2회기성내역서_지급내역,조서,검사원-전기공사" xfId="7844"/>
    <cellStyle name="_인원계획표 _1차수정설계내역서(현장)_2회기성내역서_지급내역,조서,검사원-전기공사_북청3회양산기성내역(전기)051027" xfId="7845"/>
    <cellStyle name="_인원계획표 _1차수정설계내역서(현장)_가시설공사(2차변경)" xfId="7846"/>
    <cellStyle name="_인원계획표 _1차수정설계내역서(현장)_가시설공사(2차변경)_2회기성내역서" xfId="7847"/>
    <cellStyle name="_인원계획표 _1차수정설계내역서(현장)_가시설공사(2차변경)_2회기성내역서_지급내역,조서,검사원-전기공사" xfId="7848"/>
    <cellStyle name="_인원계획표 _1차수정설계내역서(현장)_가시설공사(2차변경)_2회기성내역서_지급내역,조서,검사원-전기공사_북청3회양산기성내역(전기)051027" xfId="7849"/>
    <cellStyle name="_인원계획표 _1차수정설계내역서(현장)_가시설공사(2차변경)_지급내역,조서,검사원-전기공사" xfId="7850"/>
    <cellStyle name="_인원계획표 _1차수정설계내역서(현장)_가시설공사(2차변경)_지급내역,조서,검사원-전기공사_1" xfId="7851"/>
    <cellStyle name="_인원계획표 _1차수정설계내역서(현장)_가시설공사(2차변경)_지급내역,조서,검사원-전기공사_1_북청3회양산기성내역(전기)051027" xfId="7852"/>
    <cellStyle name="_인원계획표 _1차수정설계내역서(현장)_가시설공사(2차변경)_지급내역,조서,검사원-전기공사_지급내역,조서,검사원-전기공사" xfId="7853"/>
    <cellStyle name="_인원계획표 _1차수정설계내역서(현장)_가시설공사(2차변경)_지급내역,조서,검사원-전기공사_지급내역,조서,검사원-전기공사_북청3회양산기성내역(전기)051027" xfId="7854"/>
    <cellStyle name="_인원계획표 _1차수정설계내역서(현장)_내역서" xfId="7855"/>
    <cellStyle name="_인원계획표 _1차수정설계내역서(현장)_내역서_2회기성내역서" xfId="7856"/>
    <cellStyle name="_인원계획표 _1차수정설계내역서(현장)_내역서_2회기성내역서_지급내역,조서,검사원-전기공사" xfId="7857"/>
    <cellStyle name="_인원계획표 _1차수정설계내역서(현장)_내역서_2회기성내역서_지급내역,조서,검사원-전기공사_북청3회양산기성내역(전기)051027" xfId="7858"/>
    <cellStyle name="_인원계획표 _1차수정설계내역서(현장)_내역서_지급내역,조서,검사원-전기공사" xfId="7859"/>
    <cellStyle name="_인원계획표 _1차수정설계내역서(현장)_내역서_지급내역,조서,검사원-전기공사_1" xfId="7860"/>
    <cellStyle name="_인원계획표 _1차수정설계내역서(현장)_내역서_지급내역,조서,검사원-전기공사_1_북청3회양산기성내역(전기)051027" xfId="7861"/>
    <cellStyle name="_인원계획표 _1차수정설계내역서(현장)_내역서_지급내역,조서,검사원-전기공사_지급내역,조서,검사원-전기공사" xfId="7862"/>
    <cellStyle name="_인원계획표 _1차수정설계내역서(현장)_내역서_지급내역,조서,검사원-전기공사_지급내역,조서,검사원-전기공사_북청3회양산기성내역(전기)051027" xfId="7863"/>
    <cellStyle name="_인원계획표 _1차수정설계내역서(현장)_본사설명" xfId="7864"/>
    <cellStyle name="_인원계획표 _1차수정설계내역서(현장)_본사설명_2회기성내역서" xfId="7865"/>
    <cellStyle name="_인원계획표 _1차수정설계내역서(현장)_본사설명_2회기성내역서_지급내역,조서,검사원-전기공사" xfId="7866"/>
    <cellStyle name="_인원계획표 _1차수정설계내역서(현장)_본사설명_2회기성내역서_지급내역,조서,검사원-전기공사_북청3회양산기성내역(전기)051027" xfId="7867"/>
    <cellStyle name="_인원계획표 _1차수정설계내역서(현장)_본사설명_지급내역,조서,검사원-전기공사" xfId="7868"/>
    <cellStyle name="_인원계획표 _1차수정설계내역서(현장)_본사설명_지급내역,조서,검사원-전기공사_1" xfId="7869"/>
    <cellStyle name="_인원계획표 _1차수정설계내역서(현장)_본사설명_지급내역,조서,검사원-전기공사_1_북청3회양산기성내역(전기)051027" xfId="7870"/>
    <cellStyle name="_인원계획표 _1차수정설계내역서(현장)_본사설명_지급내역,조서,검사원-전기공사_지급내역,조서,검사원-전기공사" xfId="7871"/>
    <cellStyle name="_인원계획표 _1차수정설계내역서(현장)_본사설명_지급내역,조서,검사원-전기공사_지급내역,조서,검사원-전기공사_북청3회양산기성내역(전기)051027" xfId="7872"/>
    <cellStyle name="_인원계획표 _1차수정설계내역서(현장)_설계누락 검토(설계리스크)" xfId="7873"/>
    <cellStyle name="_인원계획표 _1차수정설계내역서(현장)_설계누락 검토(설계리스크)_2회기성내역서" xfId="7874"/>
    <cellStyle name="_인원계획표 _1차수정설계내역서(현장)_설계누락 검토(설계리스크)_2회기성내역서_지급내역,조서,검사원-전기공사" xfId="7875"/>
    <cellStyle name="_인원계획표 _1차수정설계내역서(현장)_설계누락 검토(설계리스크)_2회기성내역서_지급내역,조서,검사원-전기공사_북청3회양산기성내역(전기)051027" xfId="7876"/>
    <cellStyle name="_인원계획표 _1차수정설계내역서(현장)_설계누락 검토(설계리스크)_지급내역,조서,검사원-전기공사" xfId="7877"/>
    <cellStyle name="_인원계획표 _1차수정설계내역서(현장)_설계누락 검토(설계리스크)_지급내역,조서,검사원-전기공사_1" xfId="7878"/>
    <cellStyle name="_인원계획표 _1차수정설계내역서(현장)_설계누락 검토(설계리스크)_지급내역,조서,검사원-전기공사_1_북청3회양산기성내역(전기)051027" xfId="7879"/>
    <cellStyle name="_인원계획표 _1차수정설계내역서(현장)_설계누락 검토(설계리스크)_지급내역,조서,검사원-전기공사_지급내역,조서,검사원-전기공사" xfId="7880"/>
    <cellStyle name="_인원계획표 _1차수정설계내역서(현장)_설계누락 검토(설계리스크)_지급내역,조서,검사원-전기공사_지급내역,조서,검사원-전기공사_북청3회양산기성내역(전기)051027" xfId="7881"/>
    <cellStyle name="_인원계획표 _1차수정설계내역서(현장)_설계누락 내역(설계리스크)" xfId="7882"/>
    <cellStyle name="_인원계획표 _1차수정설계내역서(현장)_설계누락 내역(설계리스크)_2회기성내역서" xfId="7883"/>
    <cellStyle name="_인원계획표 _1차수정설계내역서(현장)_설계누락 내역(설계리스크)_2회기성내역서_지급내역,조서,검사원-전기공사" xfId="7884"/>
    <cellStyle name="_인원계획표 _1차수정설계내역서(현장)_설계누락 내역(설계리스크)_2회기성내역서_지급내역,조서,검사원-전기공사_북청3회양산기성내역(전기)051027" xfId="7885"/>
    <cellStyle name="_인원계획표 _1차수정설계내역서(현장)_설계누락 내역(설계리스크)_지급내역,조서,검사원-전기공사" xfId="7886"/>
    <cellStyle name="_인원계획표 _1차수정설계내역서(현장)_설계누락 내역(설계리스크)_지급내역,조서,검사원-전기공사_1" xfId="7887"/>
    <cellStyle name="_인원계획표 _1차수정설계내역서(현장)_설계누락 내역(설계리스크)_지급내역,조서,검사원-전기공사_1_북청3회양산기성내역(전기)051027" xfId="7888"/>
    <cellStyle name="_인원계획표 _1차수정설계내역서(현장)_설계누락 내역(설계리스크)_지급내역,조서,검사원-전기공사_지급내역,조서,검사원-전기공사" xfId="7889"/>
    <cellStyle name="_인원계획표 _1차수정설계내역서(현장)_설계누락 내역(설계리스크)_지급내역,조서,검사원-전기공사_지급내역,조서,검사원-전기공사_북청3회양산기성내역(전기)051027" xfId="7890"/>
    <cellStyle name="_인원계획표 _1차수정설계내역서(현장)_설계누락 내역(설계리스크)-1" xfId="7891"/>
    <cellStyle name="_인원계획표 _1차수정설계내역서(현장)_설계누락 내역(설계리스크)-1_2회기성내역서" xfId="7892"/>
    <cellStyle name="_인원계획표 _1차수정설계내역서(현장)_설계누락 내역(설계리스크)-1_2회기성내역서_지급내역,조서,검사원-전기공사" xfId="7893"/>
    <cellStyle name="_인원계획표 _1차수정설계내역서(현장)_설계누락 내역(설계리스크)-1_2회기성내역서_지급내역,조서,검사원-전기공사_북청3회양산기성내역(전기)051027" xfId="7894"/>
    <cellStyle name="_인원계획표 _1차수정설계내역서(현장)_설계누락 내역(설계리스크)-1_지급내역,조서,검사원-전기공사" xfId="7895"/>
    <cellStyle name="_인원계획표 _1차수정설계내역서(현장)_설계누락 내역(설계리스크)-1_지급내역,조서,검사원-전기공사_1" xfId="7896"/>
    <cellStyle name="_인원계획표 _1차수정설계내역서(현장)_설계누락 내역(설계리스크)-1_지급내역,조서,검사원-전기공사_1_북청3회양산기성내역(전기)051027" xfId="7897"/>
    <cellStyle name="_인원계획표 _1차수정설계내역서(현장)_설계누락 내역(설계리스크)-1_지급내역,조서,검사원-전기공사_지급내역,조서,검사원-전기공사" xfId="7898"/>
    <cellStyle name="_인원계획표 _1차수정설계내역서(현장)_설계누락 내역(설계리스크)-1_지급내역,조서,검사원-전기공사_지급내역,조서,검사원-전기공사_북청3회양산기성내역(전기)051027" xfId="7899"/>
    <cellStyle name="_인원계획표 _1차수정설계내역서(현장)_실행적용 - 설계내역서(토목)-당초분(도급실행비교)" xfId="7900"/>
    <cellStyle name="_인원계획표 _1차수정설계내역서(현장)_실행적용 - 설계내역서(토목)-당초분(도급실행비교)_2회기성내역서" xfId="7901"/>
    <cellStyle name="_인원계획표 _1차수정설계내역서(현장)_실행적용 - 설계내역서(토목)-당초분(도급실행비교)_2회기성내역서_지급내역,조서,검사원-전기공사" xfId="7902"/>
    <cellStyle name="_인원계획표 _1차수정설계내역서(현장)_실행적용 - 설계내역서(토목)-당초분(도급실행비교)_2회기성내역서_지급내역,조서,검사원-전기공사_북청3회양산기성내역(전기)051027" xfId="7903"/>
    <cellStyle name="_인원계획표 _1차수정설계내역서(현장)_실행적용 - 설계내역서(토목)-당초분(도급실행비교)_지급내역,조서,검사원-전기공사" xfId="7904"/>
    <cellStyle name="_인원계획표 _1차수정설계내역서(현장)_실행적용 - 설계내역서(토목)-당초분(도급실행비교)_지급내역,조서,검사원-전기공사_1" xfId="7905"/>
    <cellStyle name="_인원계획표 _1차수정설계내역서(현장)_실행적용 - 설계내역서(토목)-당초분(도급실행비교)_지급내역,조서,검사원-전기공사_1_북청3회양산기성내역(전기)051027" xfId="7906"/>
    <cellStyle name="_인원계획표 _1차수정설계내역서(현장)_실행적용 - 설계내역서(토목)-당초분(도급실행비교)_지급내역,조서,검사원-전기공사_지급내역,조서,검사원-전기공사" xfId="7907"/>
    <cellStyle name="_인원계획표 _1차수정설계내역서(현장)_실행적용 - 설계내역서(토목)-당초분(도급실행비교)_지급내역,조서,검사원-전기공사_지급내역,조서,검사원-전기공사_북청3회양산기성내역(전기)051027" xfId="7908"/>
    <cellStyle name="_인원계획표 _1차수정설계내역서(현장)_지급내역,조서,검사원-전기공사" xfId="7909"/>
    <cellStyle name="_인원계획표 _1차수정설계내역서(현장)_지급내역,조서,검사원-전기공사_1" xfId="7910"/>
    <cellStyle name="_인원계획표 _1차수정설계내역서(현장)_지급내역,조서,검사원-전기공사_1_북청3회양산기성내역(전기)051027" xfId="7911"/>
    <cellStyle name="_인원계획표 _1차수정설계내역서(현장)_지급내역,조서,검사원-전기공사_지급내역,조서,검사원-전기공사" xfId="7912"/>
    <cellStyle name="_인원계획표 _1차수정설계내역서(현장)_지급내역,조서,검사원-전기공사_지급내역,조서,검사원-전기공사_북청3회양산기성내역(전기)051027" xfId="7913"/>
    <cellStyle name="_인원계획표 _1차수정설계내역서(현장)_철근가공조립검토(설계리스크)" xfId="7914"/>
    <cellStyle name="_인원계획표 _1차수정설계내역서(현장)_철근가공조립검토(설계리스크)_2회기성내역서" xfId="7915"/>
    <cellStyle name="_인원계획표 _1차수정설계내역서(현장)_철근가공조립검토(설계리스크)_2회기성내역서_지급내역,조서,검사원-전기공사" xfId="7916"/>
    <cellStyle name="_인원계획표 _1차수정설계내역서(현장)_철근가공조립검토(설계리스크)_2회기성내역서_지급내역,조서,검사원-전기공사_북청3회양산기성내역(전기)051027" xfId="7917"/>
    <cellStyle name="_인원계획표 _1차수정설계내역서(현장)_철근가공조립검토(설계리스크)_지급내역,조서,검사원-전기공사" xfId="7918"/>
    <cellStyle name="_인원계획표 _1차수정설계내역서(현장)_철근가공조립검토(설계리스크)_지급내역,조서,검사원-전기공사_1" xfId="7919"/>
    <cellStyle name="_인원계획표 _1차수정설계내역서(현장)_철근가공조립검토(설계리스크)_지급내역,조서,검사원-전기공사_1_북청3회양산기성내역(전기)051027" xfId="7920"/>
    <cellStyle name="_인원계획표 _1차수정설계내역서(현장)_철근가공조립검토(설계리스크)_지급내역,조서,검사원-전기공사_지급내역,조서,검사원-전기공사" xfId="7921"/>
    <cellStyle name="_인원계획표 _1차수정설계내역서(현장)_철근가공조립검토(설계리스크)_지급내역,조서,검사원-전기공사_지급내역,조서,검사원-전기공사_북청3회양산기성내역(전기)051027" xfId="7922"/>
    <cellStyle name="_인원계획표 _1차수정설계내역서(현장)_추가공사 내역(설계리스크)" xfId="7923"/>
    <cellStyle name="_인원계획표 _1차수정설계내역서(현장)_추가공사 내역(설계리스크)_2회기성내역서" xfId="7924"/>
    <cellStyle name="_인원계획표 _1차수정설계내역서(현장)_추가공사 내역(설계리스크)_2회기성내역서_지급내역,조서,검사원-전기공사" xfId="7925"/>
    <cellStyle name="_인원계획표 _1차수정설계내역서(현장)_추가공사 내역(설계리스크)_2회기성내역서_지급내역,조서,검사원-전기공사_북청3회양산기성내역(전기)051027" xfId="7926"/>
    <cellStyle name="_인원계획표 _1차수정설계내역서(현장)_추가공사 내역(설계리스크)_지급내역,조서,검사원-전기공사" xfId="7927"/>
    <cellStyle name="_인원계획표 _1차수정설계내역서(현장)_추가공사 내역(설계리스크)_지급내역,조서,검사원-전기공사_1" xfId="7928"/>
    <cellStyle name="_인원계획표 _1차수정설계내역서(현장)_추가공사 내역(설계리스크)_지급내역,조서,검사원-전기공사_1_북청3회양산기성내역(전기)051027" xfId="7929"/>
    <cellStyle name="_인원계획표 _1차수정설계내역서(현장)_추가공사 내역(설계리스크)_지급내역,조서,검사원-전기공사_지급내역,조서,검사원-전기공사" xfId="7930"/>
    <cellStyle name="_인원계획표 _1차수정설계내역서(현장)_추가공사 내역(설계리스크)_지급내역,조서,검사원-전기공사_지급내역,조서,검사원-전기공사_북청3회양산기성내역(전기)051027" xfId="7931"/>
    <cellStyle name="_인원계획표 _1차수정설계내역서(현장)_추가공사 내역서(P10,P16)" xfId="7932"/>
    <cellStyle name="_인원계획표 _1차수정설계내역서(현장)_추가공사 내역서(P10,P16)_2회기성내역서" xfId="7933"/>
    <cellStyle name="_인원계획표 _1차수정설계내역서(현장)_추가공사 내역서(P10,P16)_2회기성내역서_지급내역,조서,검사원-전기공사" xfId="7934"/>
    <cellStyle name="_인원계획표 _1차수정설계내역서(현장)_추가공사 내역서(P10,P16)_2회기성내역서_지급내역,조서,검사원-전기공사_북청3회양산기성내역(전기)051027" xfId="7935"/>
    <cellStyle name="_인원계획표 _1차수정설계내역서(현장)_추가공사 내역서(P10,P16)_지급내역,조서,검사원-전기공사" xfId="7936"/>
    <cellStyle name="_인원계획표 _1차수정설계내역서(현장)_추가공사 내역서(P10,P16)_지급내역,조서,검사원-전기공사_1" xfId="7937"/>
    <cellStyle name="_인원계획표 _1차수정설계내역서(현장)_추가공사 내역서(P10,P16)_지급내역,조서,검사원-전기공사_1_북청3회양산기성내역(전기)051027" xfId="7938"/>
    <cellStyle name="_인원계획표 _1차수정설계내역서(현장)_추가공사 내역서(P10,P16)_지급내역,조서,검사원-전기공사_지급내역,조서,검사원-전기공사" xfId="7939"/>
    <cellStyle name="_인원계획표 _1차수정설계내역서(현장)_추가공사 내역서(P10,P16)_지급내역,조서,검사원-전기공사_지급내역,조서,검사원-전기공사_북청3회양산기성내역(전기)051027" xfId="7940"/>
    <cellStyle name="_인원계획표 _1차수정설계내역서(현장)_하도급계약요청 가시설(양산선3공구)" xfId="7941"/>
    <cellStyle name="_인원계획표 _1차수정설계내역서(현장)_하도급계약요청 가시설(양산선3공구)_2회기성내역서" xfId="7942"/>
    <cellStyle name="_인원계획표 _1차수정설계내역서(현장)_하도급계약요청 가시설(양산선3공구)_2회기성내역서_지급내역,조서,검사원-전기공사" xfId="7943"/>
    <cellStyle name="_인원계획표 _1차수정설계내역서(현장)_하도급계약요청 가시설(양산선3공구)_2회기성내역서_지급내역,조서,검사원-전기공사_북청3회양산기성내역(전기)051027" xfId="7944"/>
    <cellStyle name="_인원계획표 _1차수정설계내역서(현장)_하도급계약요청 가시설(양산선3공구)_지급내역,조서,검사원-전기공사" xfId="7945"/>
    <cellStyle name="_인원계획표 _1차수정설계내역서(현장)_하도급계약요청 가시설(양산선3공구)_지급내역,조서,검사원-전기공사_1" xfId="7946"/>
    <cellStyle name="_인원계획표 _1차수정설계내역서(현장)_하도급계약요청 가시설(양산선3공구)_지급내역,조서,검사원-전기공사_1_북청3회양산기성내역(전기)051027" xfId="7947"/>
    <cellStyle name="_인원계획표 _1차수정설계내역서(현장)_하도급계약요청 가시설(양산선3공구)_지급내역,조서,검사원-전기공사_지급내역,조서,검사원-전기공사" xfId="7948"/>
    <cellStyle name="_인원계획표 _1차수정설계내역서(현장)_하도급계약요청 가시설(양산선3공구)_지급내역,조서,검사원-전기공사_지급내역,조서,검사원-전기공사_북청3회양산기성내역(전기)051027" xfId="7949"/>
    <cellStyle name="_인원계획표 _1차수정설계내역서(현장)_하도급계획(가시설)" xfId="7950"/>
    <cellStyle name="_인원계획표 _1차수정설계내역서(현장)_하도급계획(가시설)_2회기성내역서" xfId="7951"/>
    <cellStyle name="_인원계획표 _1차수정설계내역서(현장)_하도급계획(가시설)_2회기성내역서_지급내역,조서,검사원-전기공사" xfId="7952"/>
    <cellStyle name="_인원계획표 _1차수정설계내역서(현장)_하도급계획(가시설)_2회기성내역서_지급내역,조서,검사원-전기공사_북청3회양산기성내역(전기)051027" xfId="7953"/>
    <cellStyle name="_인원계획표 _1차수정설계내역서(현장)_하도급계획(가시설)_지급내역,조서,검사원-전기공사" xfId="7954"/>
    <cellStyle name="_인원계획표 _1차수정설계내역서(현장)_하도급계획(가시설)_지급내역,조서,검사원-전기공사_1" xfId="7955"/>
    <cellStyle name="_인원계획표 _1차수정설계내역서(현장)_하도급계획(가시설)_지급내역,조서,검사원-전기공사_1_북청3회양산기성내역(전기)051027" xfId="7956"/>
    <cellStyle name="_인원계획표 _1차수정설계내역서(현장)_하도급계획(가시설)_지급내역,조서,검사원-전기공사_지급내역,조서,검사원-전기공사" xfId="7957"/>
    <cellStyle name="_인원계획표 _1차수정설계내역서(현장)_하도급계획(가시설)_지급내역,조서,검사원-전기공사_지급내역,조서,검사원-전기공사_북청3회양산기성내역(전기)051027" xfId="7958"/>
    <cellStyle name="_인원계획표 _1차수정설계내역서(현장)_하도급계획(가시설)11111" xfId="7959"/>
    <cellStyle name="_인원계획표 _1차수정설계내역서(현장)_하도급계획(가시설)11111_2회기성내역서" xfId="7960"/>
    <cellStyle name="_인원계획표 _1차수정설계내역서(현장)_하도급계획(가시설)11111_2회기성내역서_지급내역,조서,검사원-전기공사" xfId="7961"/>
    <cellStyle name="_인원계획표 _1차수정설계내역서(현장)_하도급계획(가시설)11111_2회기성내역서_지급내역,조서,검사원-전기공사_북청3회양산기성내역(전기)051027" xfId="7962"/>
    <cellStyle name="_인원계획표 _1차수정설계내역서(현장)_하도급계획(가시설)11111_지급내역,조서,검사원-전기공사" xfId="7963"/>
    <cellStyle name="_인원계획표 _1차수정설계내역서(현장)_하도급계획(가시설)11111_지급내역,조서,검사원-전기공사_1" xfId="7964"/>
    <cellStyle name="_인원계획표 _1차수정설계내역서(현장)_하도급계획(가시설)11111_지급내역,조서,검사원-전기공사_1_북청3회양산기성내역(전기)051027" xfId="7965"/>
    <cellStyle name="_인원계획표 _1차수정설계내역서(현장)_하도급계획(가시설)11111_지급내역,조서,검사원-전기공사_지급내역,조서,검사원-전기공사" xfId="7966"/>
    <cellStyle name="_인원계획표 _1차수정설계내역서(현장)_하도급계획(가시설)11111_지급내역,조서,검사원-전기공사_지급내역,조서,검사원-전기공사_북청3회양산기성내역(전기)051027" xfId="7967"/>
    <cellStyle name="_인원계획표 _2003발주설계서2" xfId="7968"/>
    <cellStyle name="_인원계획표 _2회기성내역서" xfId="7969"/>
    <cellStyle name="_인원계획표 _2회기성내역서_지급내역,조서,검사원-전기공사" xfId="7970"/>
    <cellStyle name="_인원계획표 _2회기성내역서_지급내역,조서,검사원-전기공사_북청3회양산기성내역(전기)051027" xfId="7971"/>
    <cellStyle name="_인원계획표 _3.0무안광주3공구(입찰가실행-최종)" xfId="7972"/>
    <cellStyle name="_인원계획표 _3.0무안광주3공구(입찰가실행-최종)_(무안)가실행" xfId="7973"/>
    <cellStyle name="_인원계획표 _3.0무안광주3공구(입찰가실행-최종)_(무안)가실행_2003발주설계서2" xfId="7974"/>
    <cellStyle name="_인원계획표 _3.0무안광주3공구(입찰가실행-최종)_2003발주설계서2" xfId="7975"/>
    <cellStyle name="_인원계획표 _6월기성" xfId="7976"/>
    <cellStyle name="_인원계획표 _6월기성_원등수량" xfId="7977"/>
    <cellStyle name="_인원계획표 _6월기성_원등수량_일체형배전반" xfId="7978"/>
    <cellStyle name="_인원계획표 _6월기성_일체형배전반" xfId="7979"/>
    <cellStyle name="_인원계획표 _Book1" xfId="1383"/>
    <cellStyle name="_인원계획표 _Book1_강변북로-견적대비" xfId="1384"/>
    <cellStyle name="_인원계획표 _Book1_강변북로-견적대비_산청-수동간견적의뢰(계측및보링)" xfId="1385"/>
    <cellStyle name="_인원계획표 _Book1_무안광주2공구-견적대비" xfId="1386"/>
    <cellStyle name="_인원계획표 _Book1_무안광주2공구-견적대비_산청-수동간견적의뢰(계측및보링)" xfId="1387"/>
    <cellStyle name="_인원계획표 _Book1_산청-수동간견적의뢰(계측및보링)" xfId="1388"/>
    <cellStyle name="_인원계획표 _Book1_이양능주1공구-견적대비" xfId="1389"/>
    <cellStyle name="_인원계획표 _Book1_이양능주1공구-견적대비_산청-수동간견적의뢰(계측및보링)" xfId="1390"/>
    <cellStyle name="_인원계획표 _BOOK2" xfId="1391"/>
    <cellStyle name="_인원계획표 _BOOK2_강변북로-견적대비" xfId="1392"/>
    <cellStyle name="_인원계획표 _BOOK2_강변북로-견적대비_산청-수동간견적의뢰(계측및보링)" xfId="1393"/>
    <cellStyle name="_인원계획표 _BOOK2_무안광주2공구-견적대비" xfId="1394"/>
    <cellStyle name="_인원계획표 _BOOK2_무안광주2공구-견적대비_산청-수동간견적의뢰(계측및보링)" xfId="1395"/>
    <cellStyle name="_인원계획표 _BOOK2_산청-수동간견적의뢰(계측및보링)" xfId="1396"/>
    <cellStyle name="_인원계획표 _BOOK2_이양능주1공구-견적대비" xfId="1397"/>
    <cellStyle name="_인원계획표 _BOOK2_이양능주1공구-견적대비_산청-수동간견적의뢰(계측및보링)" xfId="1398"/>
    <cellStyle name="_인원계획표 _강변북로-견적대비" xfId="1399"/>
    <cellStyle name="_인원계획표 _강변북로-견적대비_산청-수동간견적의뢰(계측및보링)" xfId="1400"/>
    <cellStyle name="_인원계획표 _고창장성1공구(가실행-최종)" xfId="7980"/>
    <cellStyle name="_인원계획표 _고창장성1공구(가실행-최종)_2003발주설계서2" xfId="7981"/>
    <cellStyle name="_인원계획표 _고창장성1공구일위대가" xfId="7982"/>
    <cellStyle name="_인원계획표 _고창장성1공구일위대가_2003발주설계서2" xfId="7983"/>
    <cellStyle name="_인원계획표 _구마고속도로 금호~서대구간 확장공사" xfId="1401"/>
    <cellStyle name="_인원계획표 _구마고속도로 금호~서대구간 확장공사_강변북로-견적대비" xfId="1402"/>
    <cellStyle name="_인원계획표 _구마고속도로 금호~서대구간 확장공사_강변북로-견적대비_산청-수동간견적의뢰(계측및보링)" xfId="1403"/>
    <cellStyle name="_인원계획표 _구마고속도로 금호~서대구간 확장공사_무안광주2공구-견적대비" xfId="1404"/>
    <cellStyle name="_인원계획표 _구마고속도로 금호~서대구간 확장공사_무안광주2공구-견적대비_산청-수동간견적의뢰(계측및보링)" xfId="1405"/>
    <cellStyle name="_인원계획표 _구마고속도로 금호~서대구간 확장공사_산청-수동간견적의뢰(계측및보링)" xfId="1406"/>
    <cellStyle name="_인원계획표 _구마고속도로 금호~서대구간 확장공사_이양능주1공구-견적대비" xfId="1407"/>
    <cellStyle name="_인원계획표 _구마고속도로 금호~서대구간 확장공사_이양능주1공구-견적대비_산청-수동간견적의뢰(계측및보링)" xfId="1408"/>
    <cellStyle name="_인원계획표 _귀래우회도로" xfId="1409"/>
    <cellStyle name="_인원계획표 _귀래우회도로_강변북로-견적대비" xfId="1410"/>
    <cellStyle name="_인원계획표 _귀래우회도로_강변북로-견적대비_산청-수동간견적의뢰(계측및보링)" xfId="1411"/>
    <cellStyle name="_인원계획표 _귀래우회도로_무안광주2공구-견적대비" xfId="1412"/>
    <cellStyle name="_인원계획표 _귀래우회도로_무안광주2공구-견적대비_산청-수동간견적의뢰(계측및보링)" xfId="1413"/>
    <cellStyle name="_인원계획표 _귀래우회도로_산청-수동간견적의뢰(계측및보링)" xfId="1414"/>
    <cellStyle name="_인원계획표 _귀래우회도로_이양능주1공구-견적대비" xfId="1415"/>
    <cellStyle name="_인원계획표 _귀래우회도로_이양능주1공구-견적대비_산청-수동간견적의뢰(계측및보링)" xfId="1416"/>
    <cellStyle name="_인원계획표 _김포우회도로" xfId="1417"/>
    <cellStyle name="_인원계획표 _김포우회도로_강변북로-견적대비" xfId="1418"/>
    <cellStyle name="_인원계획표 _김포우회도로_강변북로-견적대비_산청-수동간견적의뢰(계측및보링)" xfId="1419"/>
    <cellStyle name="_인원계획표 _김포우회도로_무안광주2공구-견적대비" xfId="1420"/>
    <cellStyle name="_인원계획표 _김포우회도로_무안광주2공구-견적대비_산청-수동간견적의뢰(계측및보링)" xfId="1421"/>
    <cellStyle name="_인원계획표 _김포우회도로_산청-수동간견적의뢰(계측및보링)" xfId="1422"/>
    <cellStyle name="_인원계획표 _김포우회도로_이양능주1공구-견적대비" xfId="1423"/>
    <cellStyle name="_인원계획표 _김포우회도로_이양능주1공구-견적대비_산청-수동간견적의뢰(계측및보링)" xfId="1424"/>
    <cellStyle name="_인원계획표 _남해고속" xfId="1425"/>
    <cellStyle name="_인원계획표 _남해고속_강변북로-견적대비" xfId="1426"/>
    <cellStyle name="_인원계획표 _남해고속_강변북로-견적대비_산청-수동간견적의뢰(계측및보링)" xfId="1427"/>
    <cellStyle name="_인원계획표 _남해고속_무안광주2공구-견적대비" xfId="1428"/>
    <cellStyle name="_인원계획표 _남해고속_무안광주2공구-견적대비_산청-수동간견적의뢰(계측및보링)" xfId="1429"/>
    <cellStyle name="_인원계획표 _남해고속_산청-수동간견적의뢰(계측및보링)" xfId="1430"/>
    <cellStyle name="_인원계획표 _남해고속_이양능주1공구-견적대비" xfId="1431"/>
    <cellStyle name="_인원계획표 _남해고속_이양능주1공구-견적대비_산청-수동간견적의뢰(계측및보링)" xfId="1432"/>
    <cellStyle name="_인원계획표 _당진대전-5 설투견" xfId="7984"/>
    <cellStyle name="_인원계획표 _당진대전-5 설투견_6월기성" xfId="7985"/>
    <cellStyle name="_인원계획표 _당진대전-5 설투견_6월기성_원등수량" xfId="7986"/>
    <cellStyle name="_인원계획표 _당진대전-5 설투견_6월기성_원등수량_일체형배전반" xfId="7987"/>
    <cellStyle name="_인원계획표 _당진대전-5 설투견_6월기성_일체형배전반" xfId="7988"/>
    <cellStyle name="_인원계획표 _당진대전-5 설투견_원등수량" xfId="7989"/>
    <cellStyle name="_인원계획표 _당진대전-5 설투견_원등수량_일체형배전반" xfId="7990"/>
    <cellStyle name="_인원계획표 _당진대전-5 설투견_일체형배전반" xfId="7991"/>
    <cellStyle name="_인원계획표 _당초(2002.03)" xfId="7992"/>
    <cellStyle name="_인원계획표 _당초(2002.03)_2회기성내역서" xfId="7993"/>
    <cellStyle name="_인원계획표 _당초(2002.03)_2회기성내역서_지급내역,조서,검사원-전기공사" xfId="7994"/>
    <cellStyle name="_인원계획표 _당초(2002.03)_2회기성내역서_지급내역,조서,검사원-전기공사_북청3회양산기성내역(전기)051027" xfId="7995"/>
    <cellStyle name="_인원계획표 _당초(2002.03)_지급내역,조서,검사원-전기공사" xfId="7996"/>
    <cellStyle name="_인원계획표 _당초(2002.03)_지급내역,조서,검사원-전기공사_1" xfId="7997"/>
    <cellStyle name="_인원계획표 _당초(2002.03)_지급내역,조서,검사원-전기공사_1_북청3회양산기성내역(전기)051027" xfId="7998"/>
    <cellStyle name="_인원계획표 _당초(2002.03)_지급내역,조서,검사원-전기공사_지급내역,조서,검사원-전기공사" xfId="7999"/>
    <cellStyle name="_인원계획표 _당초(2002.03)_지급내역,조서,검사원-전기공사_지급내역,조서,검사원-전기공사_북청3회양산기성내역(전기)051027" xfId="8000"/>
    <cellStyle name="_인원계획표 _대전도시철도" xfId="1433"/>
    <cellStyle name="_인원계획표 _대전도시철도_강변북로-견적대비" xfId="1434"/>
    <cellStyle name="_인원계획표 _대전도시철도_강변북로-견적대비_산청-수동간견적의뢰(계측및보링)" xfId="1435"/>
    <cellStyle name="_인원계획표 _대전도시철도_무안광주2공구-견적대비" xfId="1436"/>
    <cellStyle name="_인원계획표 _대전도시철도_무안광주2공구-견적대비_산청-수동간견적의뢰(계측및보링)" xfId="1437"/>
    <cellStyle name="_인원계획표 _대전도시철도_산청-수동간견적의뢰(계측및보링)" xfId="1438"/>
    <cellStyle name="_인원계획표 _대전도시철도_이양능주1공구-견적대비" xfId="1439"/>
    <cellStyle name="_인원계획표 _대전도시철도_이양능주1공구-견적대비_산청-수동간견적의뢰(계측및보링)" xfId="1440"/>
    <cellStyle name="_인원계획표 _동해고속 1공구" xfId="1441"/>
    <cellStyle name="_인원계획표 _동해고속 1공구_강변북로-견적대비" xfId="1442"/>
    <cellStyle name="_인원계획표 _동해고속 1공구_강변북로-견적대비_산청-수동간견적의뢰(계측및보링)" xfId="1443"/>
    <cellStyle name="_인원계획표 _동해고속 1공구_무안광주2공구-견적대비" xfId="1444"/>
    <cellStyle name="_인원계획표 _동해고속 1공구_무안광주2공구-견적대비_산청-수동간견적의뢰(계측및보링)" xfId="1445"/>
    <cellStyle name="_인원계획표 _동해고속 1공구_산청-수동간견적의뢰(계측및보링)" xfId="1446"/>
    <cellStyle name="_인원계획표 _동해고속 1공구_이양능주1공구-견적대비" xfId="1447"/>
    <cellStyle name="_인원계획표 _동해고속 1공구_이양능주1공구-견적대비_산청-수동간견적의뢰(계측및보링)" xfId="1448"/>
    <cellStyle name="_인원계획표 _동해고속 3공구" xfId="1449"/>
    <cellStyle name="_인원계획표 _동해고속 3공구_강변북로-견적대비" xfId="1450"/>
    <cellStyle name="_인원계획표 _동해고속 3공구_강변북로-견적대비_산청-수동간견적의뢰(계측및보링)" xfId="1451"/>
    <cellStyle name="_인원계획표 _동해고속 3공구_무안광주2공구-견적대비" xfId="1452"/>
    <cellStyle name="_인원계획표 _동해고속 3공구_무안광주2공구-견적대비_산청-수동간견적의뢰(계측및보링)" xfId="1453"/>
    <cellStyle name="_인원계획표 _동해고속 3공구_산청-수동간견적의뢰(계측및보링)" xfId="1454"/>
    <cellStyle name="_인원계획표 _동해고속 3공구_이양능주1공구-견적대비" xfId="1455"/>
    <cellStyle name="_인원계획표 _동해고속 3공구_이양능주1공구-견적대비_산청-수동간견적의뢰(계측및보링)" xfId="1456"/>
    <cellStyle name="_인원계획표 _무안광주2공구-견적대비" xfId="1457"/>
    <cellStyle name="_인원계획표 _무안광주2공구-견적대비_산청-수동간견적의뢰(계측및보링)" xfId="1458"/>
    <cellStyle name="_인원계획표 _미로삼척" xfId="1459"/>
    <cellStyle name="_인원계획표 _미로삼척_강변북로-견적대비" xfId="1460"/>
    <cellStyle name="_인원계획표 _미로삼척_강변북로-견적대비_산청-수동간견적의뢰(계측및보링)" xfId="1461"/>
    <cellStyle name="_인원계획표 _미로삼척_무안광주2공구-견적대비" xfId="1462"/>
    <cellStyle name="_인원계획표 _미로삼척_무안광주2공구-견적대비_산청-수동간견적의뢰(계측및보링)" xfId="1463"/>
    <cellStyle name="_인원계획표 _미로삼척_산청-수동간견적의뢰(계측및보링)" xfId="1464"/>
    <cellStyle name="_인원계획표 _미로삼척_이양능주1공구-견적대비" xfId="1465"/>
    <cellStyle name="_인원계획표 _미로삼척_이양능주1공구-견적대비_산청-수동간견적의뢰(계측및보링)" xfId="1466"/>
    <cellStyle name="_인원계획표 _미로삼척-BID" xfId="1467"/>
    <cellStyle name="_인원계획표 _미로삼척-BID_강변북로-견적대비" xfId="1468"/>
    <cellStyle name="_인원계획표 _미로삼척-BID_강변북로-견적대비_산청-수동간견적의뢰(계측및보링)" xfId="1469"/>
    <cellStyle name="_인원계획표 _미로삼척-BID_무안광주2공구-견적대비" xfId="1470"/>
    <cellStyle name="_인원계획표 _미로삼척-BID_무안광주2공구-견적대비_산청-수동간견적의뢰(계측및보링)" xfId="1471"/>
    <cellStyle name="_인원계획표 _미로삼척-BID_산청-수동간견적의뢰(계측및보링)" xfId="1472"/>
    <cellStyle name="_인원계획표 _미로삼척-BID_이양능주1공구-견적대비" xfId="1473"/>
    <cellStyle name="_인원계획표 _미로삼척-BID_이양능주1공구-견적대비_산청-수동간견적의뢰(계측및보링)" xfId="1474"/>
    <cellStyle name="_인원계획표 _보고자료" xfId="1475"/>
    <cellStyle name="_인원계획표 _보고자료_산청-수동간견적의뢰(계측및보링)" xfId="1476"/>
    <cellStyle name="_인원계획표 _부대입찰자대비" xfId="8001"/>
    <cellStyle name="_인원계획표 _부대입찰자대비_2회기성내역서" xfId="8002"/>
    <cellStyle name="_인원계획표 _부대입찰자대비_2회기성내역서_지급내역,조서,검사원-전기공사" xfId="8003"/>
    <cellStyle name="_인원계획표 _부대입찰자대비_2회기성내역서_지급내역,조서,검사원-전기공사_북청3회양산기성내역(전기)051027" xfId="8004"/>
    <cellStyle name="_인원계획표 _부대입찰자대비_지급내역,조서,검사원-전기공사" xfId="8005"/>
    <cellStyle name="_인원계획표 _부대입찰자대비_지급내역,조서,검사원-전기공사_1" xfId="8006"/>
    <cellStyle name="_인원계획표 _부대입찰자대비_지급내역,조서,검사원-전기공사_1_북청3회양산기성내역(전기)051027" xfId="8007"/>
    <cellStyle name="_인원계획표 _부대입찰자대비_지급내역,조서,검사원-전기공사_지급내역,조서,검사원-전기공사" xfId="8008"/>
    <cellStyle name="_인원계획표 _부대입찰자대비_지급내역,조서,검사원-전기공사_지급내역,조서,검사원-전기공사_북청3회양산기성내역(전기)051027" xfId="8009"/>
    <cellStyle name="_인원계획표 _부대입찰자대비3" xfId="8010"/>
    <cellStyle name="_인원계획표 _부대입찰자대비3_2회기성내역서" xfId="8011"/>
    <cellStyle name="_인원계획표 _부대입찰자대비3_2회기성내역서_지급내역,조서,검사원-전기공사" xfId="8012"/>
    <cellStyle name="_인원계획표 _부대입찰자대비3_2회기성내역서_지급내역,조서,검사원-전기공사_북청3회양산기성내역(전기)051027" xfId="8013"/>
    <cellStyle name="_인원계획표 _부대입찰자대비3_지급내역,조서,검사원-전기공사" xfId="8014"/>
    <cellStyle name="_인원계획표 _부대입찰자대비3_지급내역,조서,검사원-전기공사_1" xfId="8015"/>
    <cellStyle name="_인원계획표 _부대입찰자대비3_지급내역,조서,검사원-전기공사_1_북청3회양산기성내역(전기)051027" xfId="8016"/>
    <cellStyle name="_인원계획표 _부대입찰자대비3_지급내역,조서,검사원-전기공사_지급내역,조서,검사원-전기공사" xfId="8017"/>
    <cellStyle name="_인원계획표 _부대입찰자대비3_지급내역,조서,검사원-전기공사_지급내역,조서,검사원-전기공사_북청3회양산기성내역(전기)051027" xfId="8018"/>
    <cellStyle name="_인원계획표 _불티교" xfId="1477"/>
    <cellStyle name="_인원계획표 _불티교_강변북로-견적대비" xfId="1478"/>
    <cellStyle name="_인원계획표 _불티교_강변북로-견적대비_산청-수동간견적의뢰(계측및보링)" xfId="1479"/>
    <cellStyle name="_인원계획표 _불티교_무안광주2공구-견적대비" xfId="1480"/>
    <cellStyle name="_인원계획표 _불티교_무안광주2공구-견적대비_산청-수동간견적의뢰(계측및보링)" xfId="1481"/>
    <cellStyle name="_인원계획표 _불티교_산청-수동간견적의뢰(계측및보링)" xfId="1482"/>
    <cellStyle name="_인원계획표 _불티교_이양능주1공구-견적대비" xfId="1483"/>
    <cellStyle name="_인원계획표 _불티교_이양능주1공구-견적대비_산청-수동간견적의뢰(계측및보링)" xfId="1484"/>
    <cellStyle name="_인원계획표 _산청-수동간견적의뢰(계측및보링)" xfId="1485"/>
    <cellStyle name="_인원계획표 _순천덕월" xfId="1486"/>
    <cellStyle name="_인원계획표 _순천덕월_강변북로-견적대비" xfId="1487"/>
    <cellStyle name="_인원계획표 _순천덕월_강변북로-견적대비_산청-수동간견적의뢰(계측및보링)" xfId="1488"/>
    <cellStyle name="_인원계획표 _순천덕월_무안광주2공구-견적대비" xfId="1489"/>
    <cellStyle name="_인원계획표 _순천덕월_무안광주2공구-견적대비_산청-수동간견적의뢰(계측및보링)" xfId="1490"/>
    <cellStyle name="_인원계획표 _순천덕월_산청-수동간견적의뢰(계측및보링)" xfId="1491"/>
    <cellStyle name="_인원계획표 _순천덕월_이양능주1공구-견적대비" xfId="1492"/>
    <cellStyle name="_인원계획표 _순천덕월_이양능주1공구-견적대비_산청-수동간견적의뢰(계측및보링)" xfId="1493"/>
    <cellStyle name="_인원계획표 _신규집행" xfId="1494"/>
    <cellStyle name="_인원계획표 _신규집행_산청-수동간견적의뢰(계측및보링)" xfId="1495"/>
    <cellStyle name="_인원계획표 _원등수량" xfId="8019"/>
    <cellStyle name="_인원계획표 _원등수량_일체형배전반" xfId="8020"/>
    <cellStyle name="_인원계획표 _이양능주1공구-견적대비" xfId="1496"/>
    <cellStyle name="_인원계획표 _이양능주1공구-견적대비_산청-수동간견적의뢰(계측및보링)" xfId="1497"/>
    <cellStyle name="_인원계획표 _일체형배전반" xfId="8021"/>
    <cellStyle name="_인원계획표 _자은상리" xfId="1498"/>
    <cellStyle name="_인원계획표 _자은상리_강변북로-견적대비" xfId="1499"/>
    <cellStyle name="_인원계획표 _자은상리_강변북로-견적대비_산청-수동간견적의뢰(계측및보링)" xfId="1500"/>
    <cellStyle name="_인원계획표 _자은상리_무안광주2공구-견적대비" xfId="1501"/>
    <cellStyle name="_인원계획표 _자은상리_무안광주2공구-견적대비_산청-수동간견적의뢰(계측및보링)" xfId="1502"/>
    <cellStyle name="_인원계획표 _자은상리_산청-수동간견적의뢰(계측및보링)" xfId="1503"/>
    <cellStyle name="_인원계획표 _자은상리_이양능주1공구-견적대비" xfId="1504"/>
    <cellStyle name="_인원계획표 _자은상리_이양능주1공구-견적대비_산청-수동간견적의뢰(계측및보링)" xfId="1505"/>
    <cellStyle name="_인원계획표 _적격 " xfId="1506"/>
    <cellStyle name="_인원계획표 _적격 _(무안)가실행" xfId="8022"/>
    <cellStyle name="_인원계획표 _적격 _(무안)가실행_2003발주설계서2" xfId="8023"/>
    <cellStyle name="_인원계획표 _적격 _~att2B5A" xfId="8024"/>
    <cellStyle name="_인원계획표 _적격 _~att2B5A_2003발주설계서2" xfId="8025"/>
    <cellStyle name="_인원계획표 _적격 _2003발주설계서2" xfId="8026"/>
    <cellStyle name="_인원계획표 _적격 _2회기성내역서" xfId="8027"/>
    <cellStyle name="_인원계획표 _적격 _2회기성내역서_지급내역,조서,검사원-전기공사" xfId="8028"/>
    <cellStyle name="_인원계획표 _적격 _2회기성내역서_지급내역,조서,검사원-전기공사_북청3회양산기성내역(전기)051027" xfId="8029"/>
    <cellStyle name="_인원계획표 _적격 _3.0무안광주3공구(입찰가실행-최종)" xfId="8030"/>
    <cellStyle name="_인원계획표 _적격 _3.0무안광주3공구(입찰가실행-최종)_(무안)가실행" xfId="8031"/>
    <cellStyle name="_인원계획표 _적격 _3.0무안광주3공구(입찰가실행-최종)_(무안)가실행_2003발주설계서2" xfId="8032"/>
    <cellStyle name="_인원계획표 _적격 _3.0무안광주3공구(입찰가실행-최종)_2003발주설계서2" xfId="8033"/>
    <cellStyle name="_인원계획표 _적격 _6월기성" xfId="8034"/>
    <cellStyle name="_인원계획표 _적격 _6월기성_원등수량" xfId="8035"/>
    <cellStyle name="_인원계획표 _적격 _6월기성_원등수량_일체형배전반" xfId="8036"/>
    <cellStyle name="_인원계획표 _적격 _6월기성_일체형배전반" xfId="8037"/>
    <cellStyle name="_인원계획표 _적격 _강변북로-견적대비" xfId="1507"/>
    <cellStyle name="_인원계획표 _적격 _강변북로-견적대비_산청-수동간견적의뢰(계측및보링)" xfId="1508"/>
    <cellStyle name="_인원계획표 _적격 _고창장성1공구(가실행-최종)" xfId="8038"/>
    <cellStyle name="_인원계획표 _적격 _고창장성1공구(가실행-최종)_2003발주설계서2" xfId="8039"/>
    <cellStyle name="_인원계획표 _적격 _고창장성1공구일위대가" xfId="8040"/>
    <cellStyle name="_인원계획표 _적격 _고창장성1공구일위대가_2003발주설계서2" xfId="8041"/>
    <cellStyle name="_인원계획표 _적격 _당진대전-5 설투견" xfId="8042"/>
    <cellStyle name="_인원계획표 _적격 _당진대전-5 설투견_6월기성" xfId="8043"/>
    <cellStyle name="_인원계획표 _적격 _당진대전-5 설투견_6월기성_원등수량" xfId="8044"/>
    <cellStyle name="_인원계획표 _적격 _당진대전-5 설투견_6월기성_원등수량_일체형배전반" xfId="8045"/>
    <cellStyle name="_인원계획표 _적격 _당진대전-5 설투견_6월기성_일체형배전반" xfId="8046"/>
    <cellStyle name="_인원계획표 _적격 _당진대전-5 설투견_원등수량" xfId="8047"/>
    <cellStyle name="_인원계획표 _적격 _당진대전-5 설투견_원등수량_일체형배전반" xfId="8048"/>
    <cellStyle name="_인원계획표 _적격 _당진대전-5 설투견_일체형배전반" xfId="8049"/>
    <cellStyle name="_인원계획표 _적격 _당초(2002.03)" xfId="8050"/>
    <cellStyle name="_인원계획표 _적격 _당초(2002.03)_2회기성내역서" xfId="8051"/>
    <cellStyle name="_인원계획표 _적격 _당초(2002.03)_2회기성내역서_지급내역,조서,검사원-전기공사" xfId="8052"/>
    <cellStyle name="_인원계획표 _적격 _당초(2002.03)_2회기성내역서_지급내역,조서,검사원-전기공사_북청3회양산기성내역(전기)051027" xfId="8053"/>
    <cellStyle name="_인원계획표 _적격 _당초(2002.03)_지급내역,조서,검사원-전기공사" xfId="8054"/>
    <cellStyle name="_인원계획표 _적격 _당초(2002.03)_지급내역,조서,검사원-전기공사_1" xfId="8055"/>
    <cellStyle name="_인원계획표 _적격 _당초(2002.03)_지급내역,조서,검사원-전기공사_1_북청3회양산기성내역(전기)051027" xfId="8056"/>
    <cellStyle name="_인원계획표 _적격 _당초(2002.03)_지급내역,조서,검사원-전기공사_지급내역,조서,검사원-전기공사" xfId="8057"/>
    <cellStyle name="_인원계획표 _적격 _당초(2002.03)_지급내역,조서,검사원-전기공사_지급내역,조서,검사원-전기공사_북청3회양산기성내역(전기)051027" xfId="8058"/>
    <cellStyle name="_인원계획표 _적격 _무안광주2공구-견적대비" xfId="1509"/>
    <cellStyle name="_인원계획표 _적격 _무안광주2공구-견적대비_산청-수동간견적의뢰(계측및보링)" xfId="1510"/>
    <cellStyle name="_인원계획표 _적격 _부대입찰자대비" xfId="8059"/>
    <cellStyle name="_인원계획표 _적격 _부대입찰자대비_2회기성내역서" xfId="8060"/>
    <cellStyle name="_인원계획표 _적격 _부대입찰자대비_2회기성내역서_지급내역,조서,검사원-전기공사" xfId="8061"/>
    <cellStyle name="_인원계획표 _적격 _부대입찰자대비_2회기성내역서_지급내역,조서,검사원-전기공사_북청3회양산기성내역(전기)051027" xfId="8062"/>
    <cellStyle name="_인원계획표 _적격 _부대입찰자대비_지급내역,조서,검사원-전기공사" xfId="8063"/>
    <cellStyle name="_인원계획표 _적격 _부대입찰자대비_지급내역,조서,검사원-전기공사_1" xfId="8064"/>
    <cellStyle name="_인원계획표 _적격 _부대입찰자대비_지급내역,조서,검사원-전기공사_1_북청3회양산기성내역(전기)051027" xfId="8065"/>
    <cellStyle name="_인원계획표 _적격 _부대입찰자대비_지급내역,조서,검사원-전기공사_지급내역,조서,검사원-전기공사" xfId="8066"/>
    <cellStyle name="_인원계획표 _적격 _부대입찰자대비_지급내역,조서,검사원-전기공사_지급내역,조서,검사원-전기공사_북청3회양산기성내역(전기)051027" xfId="8067"/>
    <cellStyle name="_인원계획표 _적격 _부대입찰자대비3" xfId="8068"/>
    <cellStyle name="_인원계획표 _적격 _부대입찰자대비3_2회기성내역서" xfId="8069"/>
    <cellStyle name="_인원계획표 _적격 _부대입찰자대비3_2회기성내역서_지급내역,조서,검사원-전기공사" xfId="8070"/>
    <cellStyle name="_인원계획표 _적격 _부대입찰자대비3_2회기성내역서_지급내역,조서,검사원-전기공사_북청3회양산기성내역(전기)051027" xfId="8071"/>
    <cellStyle name="_인원계획표 _적격 _부대입찰자대비3_지급내역,조서,검사원-전기공사" xfId="8072"/>
    <cellStyle name="_인원계획표 _적격 _부대입찰자대비3_지급내역,조서,검사원-전기공사_1" xfId="8073"/>
    <cellStyle name="_인원계획표 _적격 _부대입찰자대비3_지급내역,조서,검사원-전기공사_1_북청3회양산기성내역(전기)051027" xfId="8074"/>
    <cellStyle name="_인원계획표 _적격 _부대입찰자대비3_지급내역,조서,검사원-전기공사_지급내역,조서,검사원-전기공사" xfId="8075"/>
    <cellStyle name="_인원계획표 _적격 _부대입찰자대비3_지급내역,조서,검사원-전기공사_지급내역,조서,검사원-전기공사_북청3회양산기성내역(전기)051027" xfId="8076"/>
    <cellStyle name="_인원계획표 _적격 _산청-수동간견적의뢰(계측및보링)" xfId="1511"/>
    <cellStyle name="_인원계획표 _적격 _원등수량" xfId="8077"/>
    <cellStyle name="_인원계획표 _적격 _원등수량_일체형배전반" xfId="8078"/>
    <cellStyle name="_인원계획표 _적격 _이양능주1공구-견적대비" xfId="1512"/>
    <cellStyle name="_인원계획표 _적격 _이양능주1공구-견적대비_산청-수동간견적의뢰(계측및보링)" xfId="1513"/>
    <cellStyle name="_인원계획표 _적격 _일체형배전반" xfId="8079"/>
    <cellStyle name="_인원계획표 _적격 _지급내역,조서,검사원-전기공사" xfId="8080"/>
    <cellStyle name="_인원계획표 _적격 _지급내역,조서,검사원-전기공사_1" xfId="8081"/>
    <cellStyle name="_인원계획표 _적격 _지급내역,조서,검사원-전기공사_1_북청3회양산기성내역(전기)051027" xfId="8082"/>
    <cellStyle name="_인원계획표 _적격 _지급내역,조서,검사원-전기공사_지급내역,조서,검사원-전기공사" xfId="8083"/>
    <cellStyle name="_인원계획표 _적격 _지급내역,조서,검사원-전기공사_지급내역,조서,검사원-전기공사_북청3회양산기성내역(전기)051027" xfId="8084"/>
    <cellStyle name="_인원계획표 _적격 _집행단가블랙다운1" xfId="1514"/>
    <cellStyle name="_인원계획표 _적격 _집행단가블랙다운1_산청-수동간견적의뢰(계측및보링)" xfId="1515"/>
    <cellStyle name="_인원계획표 _적격 _집행단가블랙다운1_집행단가블랙다운1" xfId="1516"/>
    <cellStyle name="_인원계획표 _적격 _집행단가블랙다운1_집행단가블랙다운1_산청-수동간견적의뢰(계측및보링)" xfId="1517"/>
    <cellStyle name="_인원계획표 _제2경인" xfId="1518"/>
    <cellStyle name="_인원계획표 _제2경인_강변북로-견적대비" xfId="1519"/>
    <cellStyle name="_인원계획표 _제2경인_강변북로-견적대비_산청-수동간견적의뢰(계측및보링)" xfId="1520"/>
    <cellStyle name="_인원계획표 _제2경인_무안광주2공구-견적대비" xfId="1521"/>
    <cellStyle name="_인원계획표 _제2경인_무안광주2공구-견적대비_산청-수동간견적의뢰(계측및보링)" xfId="1522"/>
    <cellStyle name="_인원계획표 _제2경인_산청-수동간견적의뢰(계측및보링)" xfId="1523"/>
    <cellStyle name="_인원계획표 _제2경인_이양능주1공구-견적대비" xfId="1524"/>
    <cellStyle name="_인원계획표 _제2경인_이양능주1공구-견적대비_산청-수동간견적의뢰(계측및보링)" xfId="1525"/>
    <cellStyle name="_인원계획표 _중부내륙" xfId="1526"/>
    <cellStyle name="_인원계획표 _중부내륙_강변북로-견적대비" xfId="1527"/>
    <cellStyle name="_인원계획표 _중부내륙_강변북로-견적대비_산청-수동간견적의뢰(계측및보링)" xfId="1528"/>
    <cellStyle name="_인원계획표 _중부내륙_무안광주2공구-견적대비" xfId="1529"/>
    <cellStyle name="_인원계획표 _중부내륙_무안광주2공구-견적대비_산청-수동간견적의뢰(계측및보링)" xfId="1530"/>
    <cellStyle name="_인원계획표 _중부내륙_산청-수동간견적의뢰(계측및보링)" xfId="1531"/>
    <cellStyle name="_인원계획표 _중부내륙_이양능주1공구-견적대비" xfId="1532"/>
    <cellStyle name="_인원계획표 _중부내륙_이양능주1공구-견적대비_산청-수동간견적의뢰(계측및보링)" xfId="1533"/>
    <cellStyle name="_인원계획표 _중부내륙-최종검토판" xfId="1534"/>
    <cellStyle name="_인원계획표 _중부내륙-최종검토판_강변북로-견적대비" xfId="1535"/>
    <cellStyle name="_인원계획표 _중부내륙-최종검토판_강변북로-견적대비_산청-수동간견적의뢰(계측및보링)" xfId="1536"/>
    <cellStyle name="_인원계획표 _중부내륙-최종검토판_무안광주2공구-견적대비" xfId="1537"/>
    <cellStyle name="_인원계획표 _중부내륙-최종검토판_무안광주2공구-견적대비_산청-수동간견적의뢰(계측및보링)" xfId="1538"/>
    <cellStyle name="_인원계획표 _중부내륙-최종검토판_산청-수동간견적의뢰(계측및보링)" xfId="1539"/>
    <cellStyle name="_인원계획표 _중부내륙-최종검토판_이양능주1공구-견적대비" xfId="1540"/>
    <cellStyle name="_인원계획표 _중부내륙-최종검토판_이양능주1공구-견적대비_산청-수동간견적의뢰(계측및보링)" xfId="1541"/>
    <cellStyle name="_인원계획표 _중부내륙-최종판" xfId="1542"/>
    <cellStyle name="_인원계획표 _중부내륙-최종판_강변북로-견적대비" xfId="1543"/>
    <cellStyle name="_인원계획표 _중부내륙-최종판_강변북로-견적대비_산청-수동간견적의뢰(계측및보링)" xfId="1544"/>
    <cellStyle name="_인원계획표 _중부내륙-최종판_무안광주2공구-견적대비" xfId="1545"/>
    <cellStyle name="_인원계획표 _중부내륙-최종판_무안광주2공구-견적대비_산청-수동간견적의뢰(계측및보링)" xfId="1546"/>
    <cellStyle name="_인원계획표 _중부내륙-최종판_산청-수동간견적의뢰(계측및보링)" xfId="1547"/>
    <cellStyle name="_인원계획표 _중부내륙-최종판_이양능주1공구-견적대비" xfId="1548"/>
    <cellStyle name="_인원계획표 _중부내륙-최종판_이양능주1공구-견적대비_산청-수동간견적의뢰(계측및보링)" xfId="1549"/>
    <cellStyle name="_인원계획표 _지급내역,조서,검사원-전기공사" xfId="8085"/>
    <cellStyle name="_인원계획표 _지급내역,조서,검사원-전기공사_1" xfId="8086"/>
    <cellStyle name="_인원계획표 _지급내역,조서,검사원-전기공사_1_북청3회양산기성내역(전기)051027" xfId="8087"/>
    <cellStyle name="_인원계획표 _지급내역,조서,검사원-전기공사_지급내역,조서,검사원-전기공사" xfId="8088"/>
    <cellStyle name="_인원계획표 _지급내역,조서,검사원-전기공사_지급내역,조서,검사원-전기공사_북청3회양산기성내역(전기)051027" xfId="8089"/>
    <cellStyle name="_인원계획표 _집행단가블랙다운1" xfId="1550"/>
    <cellStyle name="_인원계획표 _집행단가블랙다운1_산청-수동간견적의뢰(계측및보링)" xfId="1551"/>
    <cellStyle name="_인원계획표 _집행단가블랙다운1_집행단가블랙다운1" xfId="1552"/>
    <cellStyle name="_인원계획표 _집행단가블랙다운1_집행단가블랙다운1_산청-수동간견적의뢰(계측및보링)" xfId="1553"/>
    <cellStyle name="_인원계획표 _청양우회" xfId="1554"/>
    <cellStyle name="_인원계획표 _청양우회_강변북로-견적대비" xfId="1555"/>
    <cellStyle name="_인원계획표 _청양우회_강변북로-견적대비_산청-수동간견적의뢰(계측및보링)" xfId="1556"/>
    <cellStyle name="_인원계획표 _청양우회_무안광주2공구-견적대비" xfId="1557"/>
    <cellStyle name="_인원계획표 _청양우회_무안광주2공구-견적대비_산청-수동간견적의뢰(계측및보링)" xfId="1558"/>
    <cellStyle name="_인원계획표 _청양우회_산청-수동간견적의뢰(계측및보링)" xfId="1559"/>
    <cellStyle name="_인원계획표 _청양우회_이양능주1공구-견적대비" xfId="1560"/>
    <cellStyle name="_인원계획표 _청양우회_이양능주1공구-견적대비_산청-수동간견적의뢰(계측및보링)" xfId="1561"/>
    <cellStyle name="_인원계획표 _탐진댐" xfId="1562"/>
    <cellStyle name="_인원계획표 _탐진댐_강변북로-견적대비" xfId="1563"/>
    <cellStyle name="_인원계획표 _탐진댐_강변북로-견적대비_산청-수동간견적의뢰(계측및보링)" xfId="1564"/>
    <cellStyle name="_인원계획표 _탐진댐_무안광주2공구-견적대비" xfId="1565"/>
    <cellStyle name="_인원계획표 _탐진댐_무안광주2공구-견적대비_산청-수동간견적의뢰(계측및보링)" xfId="1566"/>
    <cellStyle name="_인원계획표 _탐진댐_산청-수동간견적의뢰(계측및보링)" xfId="1567"/>
    <cellStyle name="_인원계획표 _탐진댐_이양능주1공구-견적대비" xfId="1568"/>
    <cellStyle name="_인원계획표 _탐진댐_이양능주1공구-견적대비_산청-수동간견적의뢰(계측및보링)" xfId="1569"/>
    <cellStyle name="_인원계획표 _현곡어연" xfId="1570"/>
    <cellStyle name="_인원계획표 _현곡어연_강변북로-견적대비" xfId="1571"/>
    <cellStyle name="_인원계획표 _현곡어연_강변북로-견적대비_산청-수동간견적의뢰(계측및보링)" xfId="1572"/>
    <cellStyle name="_인원계획표 _현곡어연_무안광주2공구-견적대비" xfId="1573"/>
    <cellStyle name="_인원계획표 _현곡어연_무안광주2공구-견적대비_산청-수동간견적의뢰(계측및보링)" xfId="1574"/>
    <cellStyle name="_인원계획표 _현곡어연_산청-수동간견적의뢰(계측및보링)" xfId="1575"/>
    <cellStyle name="_인원계획표 _현곡어연_이양능주1공구-견적대비" xfId="1576"/>
    <cellStyle name="_인원계획표 _현곡어연_이양능주1공구-견적대비_산청-수동간견적의뢰(계측및보링)" xfId="1577"/>
    <cellStyle name="_인원계획표 _현타 하도급" xfId="8090"/>
    <cellStyle name="_인원계획표 _현타 하도급_2회기성내역서" xfId="8091"/>
    <cellStyle name="_인원계획표 _현타 하도급_2회기성내역서_지급내역,조서,검사원-전기공사" xfId="8092"/>
    <cellStyle name="_인원계획표 _현타 하도급_2회기성내역서_지급내역,조서,검사원-전기공사_북청3회양산기성내역(전기)051027" xfId="8093"/>
    <cellStyle name="_인원계획표 _현타 하도급_지급내역,조서,검사원-전기공사" xfId="8094"/>
    <cellStyle name="_인원계획표 _현타 하도급_지급내역,조서,검사원-전기공사_1" xfId="8095"/>
    <cellStyle name="_인원계획표 _현타 하도급_지급내역,조서,검사원-전기공사_1_북청3회양산기성내역(전기)051027" xfId="8096"/>
    <cellStyle name="_인원계획표 _현타 하도급_지급내역,조서,검사원-전기공사_지급내역,조서,검사원-전기공사" xfId="8097"/>
    <cellStyle name="_인원계획표 _현타 하도급_지급내역,조서,검사원-전기공사_지급내역,조서,검사원-전기공사_북청3회양산기성내역(전기)051027" xfId="8098"/>
    <cellStyle name="_인원계획표 _화산관창" xfId="1578"/>
    <cellStyle name="_인원계획표 _화산관창_강변북로-견적대비" xfId="1579"/>
    <cellStyle name="_인원계획표 _화산관창_강변북로-견적대비_산청-수동간견적의뢰(계측및보링)" xfId="1580"/>
    <cellStyle name="_인원계획표 _화산관창_무안광주2공구-견적대비" xfId="1581"/>
    <cellStyle name="_인원계획표 _화산관창_무안광주2공구-견적대비_산청-수동간견적의뢰(계측및보링)" xfId="1582"/>
    <cellStyle name="_인원계획표 _화산관창_산청-수동간견적의뢰(계측및보링)" xfId="1583"/>
    <cellStyle name="_인원계획표 _화산관창_이양능주1공구-견적대비" xfId="1584"/>
    <cellStyle name="_인원계획표 _화산관창_이양능주1공구-견적대비_산청-수동간견적의뢰(계측및보링)" xfId="1585"/>
    <cellStyle name="_인입설계서(06-11) (분전반견적)" xfId="8099"/>
    <cellStyle name="_인입설계서(06-11) (분전반견적)-확정-3160000" xfId="8100"/>
    <cellStyle name="_인터넷개통레벨표.." xfId="1586"/>
    <cellStyle name="_인테리어 내역서-1안" xfId="1587"/>
    <cellStyle name="_인테리어 내역서-2안" xfId="1588"/>
    <cellStyle name="_인테리어 일위대가 03-19" xfId="8101"/>
    <cellStyle name="_일위(김천)" xfId="8102"/>
    <cellStyle name="_일위(포천)" xfId="8103"/>
    <cellStyle name="_일위대가" xfId="8104"/>
    <cellStyle name="_일위대가(11월20일)" xfId="8105"/>
    <cellStyle name="_일위대가_1" xfId="8106"/>
    <cellStyle name="_일위대가표" xfId="8107"/>
    <cellStyle name="_일위대가표참조" xfId="8108"/>
    <cellStyle name="_입찰표지 " xfId="1589"/>
    <cellStyle name="_입찰표지 _(무안)가실행" xfId="8109"/>
    <cellStyle name="_입찰표지 _(무안)가실행_2003발주설계서2" xfId="8110"/>
    <cellStyle name="_입찰표지 _~att2B5A" xfId="8111"/>
    <cellStyle name="_입찰표지 _~att2B5A_2003발주설계서2" xfId="8112"/>
    <cellStyle name="_입찰표지 _1차수정설계내역서(현장)" xfId="8113"/>
    <cellStyle name="_입찰표지 _1차수정설계내역서(현장)_2회기성내역서" xfId="8114"/>
    <cellStyle name="_입찰표지 _1차수정설계내역서(현장)_2회기성내역서_지급내역,조서,검사원-전기공사" xfId="8115"/>
    <cellStyle name="_입찰표지 _1차수정설계내역서(현장)_2회기성내역서_지급내역,조서,검사원-전기공사_북청3회양산기성내역(전기)051027" xfId="8116"/>
    <cellStyle name="_입찰표지 _1차수정설계내역서(현장)_가시설공사(2차변경)" xfId="8117"/>
    <cellStyle name="_입찰표지 _1차수정설계내역서(현장)_가시설공사(2차변경)_2회기성내역서" xfId="8118"/>
    <cellStyle name="_입찰표지 _1차수정설계내역서(현장)_가시설공사(2차변경)_2회기성내역서_지급내역,조서,검사원-전기공사" xfId="8119"/>
    <cellStyle name="_입찰표지 _1차수정설계내역서(현장)_가시설공사(2차변경)_2회기성내역서_지급내역,조서,검사원-전기공사_북청3회양산기성내역(전기)051027" xfId="8120"/>
    <cellStyle name="_입찰표지 _1차수정설계내역서(현장)_가시설공사(2차변경)_지급내역,조서,검사원-전기공사" xfId="8121"/>
    <cellStyle name="_입찰표지 _1차수정설계내역서(현장)_가시설공사(2차변경)_지급내역,조서,검사원-전기공사_1" xfId="8122"/>
    <cellStyle name="_입찰표지 _1차수정설계내역서(현장)_가시설공사(2차변경)_지급내역,조서,검사원-전기공사_1_북청3회양산기성내역(전기)051027" xfId="8123"/>
    <cellStyle name="_입찰표지 _1차수정설계내역서(현장)_가시설공사(2차변경)_지급내역,조서,검사원-전기공사_지급내역,조서,검사원-전기공사" xfId="8124"/>
    <cellStyle name="_입찰표지 _1차수정설계내역서(현장)_가시설공사(2차변경)_지급내역,조서,검사원-전기공사_지급내역,조서,검사원-전기공사_북청3회양산기성내역(전기)051027" xfId="8125"/>
    <cellStyle name="_입찰표지 _1차수정설계내역서(현장)_내역서" xfId="8126"/>
    <cellStyle name="_입찰표지 _1차수정설계내역서(현장)_내역서_2회기성내역서" xfId="8127"/>
    <cellStyle name="_입찰표지 _1차수정설계내역서(현장)_내역서_2회기성내역서_지급내역,조서,검사원-전기공사" xfId="8128"/>
    <cellStyle name="_입찰표지 _1차수정설계내역서(현장)_내역서_2회기성내역서_지급내역,조서,검사원-전기공사_북청3회양산기성내역(전기)051027" xfId="8129"/>
    <cellStyle name="_입찰표지 _1차수정설계내역서(현장)_내역서_지급내역,조서,검사원-전기공사" xfId="8130"/>
    <cellStyle name="_입찰표지 _1차수정설계내역서(현장)_내역서_지급내역,조서,검사원-전기공사_1" xfId="8131"/>
    <cellStyle name="_입찰표지 _1차수정설계내역서(현장)_내역서_지급내역,조서,검사원-전기공사_1_북청3회양산기성내역(전기)051027" xfId="8132"/>
    <cellStyle name="_입찰표지 _1차수정설계내역서(현장)_내역서_지급내역,조서,검사원-전기공사_지급내역,조서,검사원-전기공사" xfId="8133"/>
    <cellStyle name="_입찰표지 _1차수정설계내역서(현장)_내역서_지급내역,조서,검사원-전기공사_지급내역,조서,검사원-전기공사_북청3회양산기성내역(전기)051027" xfId="8134"/>
    <cellStyle name="_입찰표지 _1차수정설계내역서(현장)_본사설명" xfId="8135"/>
    <cellStyle name="_입찰표지 _1차수정설계내역서(현장)_본사설명_2회기성내역서" xfId="8136"/>
    <cellStyle name="_입찰표지 _1차수정설계내역서(현장)_본사설명_2회기성내역서_지급내역,조서,검사원-전기공사" xfId="8137"/>
    <cellStyle name="_입찰표지 _1차수정설계내역서(현장)_본사설명_2회기성내역서_지급내역,조서,검사원-전기공사_북청3회양산기성내역(전기)051027" xfId="8138"/>
    <cellStyle name="_입찰표지 _1차수정설계내역서(현장)_본사설명_지급내역,조서,검사원-전기공사" xfId="8139"/>
    <cellStyle name="_입찰표지 _1차수정설계내역서(현장)_본사설명_지급내역,조서,검사원-전기공사_1" xfId="8140"/>
    <cellStyle name="_입찰표지 _1차수정설계내역서(현장)_본사설명_지급내역,조서,검사원-전기공사_1_북청3회양산기성내역(전기)051027" xfId="8141"/>
    <cellStyle name="_입찰표지 _1차수정설계내역서(현장)_본사설명_지급내역,조서,검사원-전기공사_지급내역,조서,검사원-전기공사" xfId="8142"/>
    <cellStyle name="_입찰표지 _1차수정설계내역서(현장)_본사설명_지급내역,조서,검사원-전기공사_지급내역,조서,검사원-전기공사_북청3회양산기성내역(전기)051027" xfId="8143"/>
    <cellStyle name="_입찰표지 _1차수정설계내역서(현장)_설계누락 검토(설계리스크)" xfId="8144"/>
    <cellStyle name="_입찰표지 _1차수정설계내역서(현장)_설계누락 검토(설계리스크)_2회기성내역서" xfId="8145"/>
    <cellStyle name="_입찰표지 _1차수정설계내역서(현장)_설계누락 검토(설계리스크)_2회기성내역서_지급내역,조서,검사원-전기공사" xfId="8146"/>
    <cellStyle name="_입찰표지 _1차수정설계내역서(현장)_설계누락 검토(설계리스크)_2회기성내역서_지급내역,조서,검사원-전기공사_북청3회양산기성내역(전기)051027" xfId="8147"/>
    <cellStyle name="_입찰표지 _1차수정설계내역서(현장)_설계누락 검토(설계리스크)_지급내역,조서,검사원-전기공사" xfId="8148"/>
    <cellStyle name="_입찰표지 _1차수정설계내역서(현장)_설계누락 검토(설계리스크)_지급내역,조서,검사원-전기공사_1" xfId="8149"/>
    <cellStyle name="_입찰표지 _1차수정설계내역서(현장)_설계누락 검토(설계리스크)_지급내역,조서,검사원-전기공사_1_북청3회양산기성내역(전기)051027" xfId="8150"/>
    <cellStyle name="_입찰표지 _1차수정설계내역서(현장)_설계누락 검토(설계리스크)_지급내역,조서,검사원-전기공사_지급내역,조서,검사원-전기공사" xfId="8151"/>
    <cellStyle name="_입찰표지 _1차수정설계내역서(현장)_설계누락 검토(설계리스크)_지급내역,조서,검사원-전기공사_지급내역,조서,검사원-전기공사_북청3회양산기성내역(전기)051027" xfId="8152"/>
    <cellStyle name="_입찰표지 _1차수정설계내역서(현장)_설계누락 내역(설계리스크)" xfId="8153"/>
    <cellStyle name="_입찰표지 _1차수정설계내역서(현장)_설계누락 내역(설계리스크)_2회기성내역서" xfId="8154"/>
    <cellStyle name="_입찰표지 _1차수정설계내역서(현장)_설계누락 내역(설계리스크)_2회기성내역서_지급내역,조서,검사원-전기공사" xfId="8155"/>
    <cellStyle name="_입찰표지 _1차수정설계내역서(현장)_설계누락 내역(설계리스크)_2회기성내역서_지급내역,조서,검사원-전기공사_북청3회양산기성내역(전기)051027" xfId="8156"/>
    <cellStyle name="_입찰표지 _1차수정설계내역서(현장)_설계누락 내역(설계리스크)_지급내역,조서,검사원-전기공사" xfId="8157"/>
    <cellStyle name="_입찰표지 _1차수정설계내역서(현장)_설계누락 내역(설계리스크)_지급내역,조서,검사원-전기공사_1" xfId="8158"/>
    <cellStyle name="_입찰표지 _1차수정설계내역서(현장)_설계누락 내역(설계리스크)_지급내역,조서,검사원-전기공사_1_북청3회양산기성내역(전기)051027" xfId="8159"/>
    <cellStyle name="_입찰표지 _1차수정설계내역서(현장)_설계누락 내역(설계리스크)_지급내역,조서,검사원-전기공사_지급내역,조서,검사원-전기공사" xfId="8160"/>
    <cellStyle name="_입찰표지 _1차수정설계내역서(현장)_설계누락 내역(설계리스크)_지급내역,조서,검사원-전기공사_지급내역,조서,검사원-전기공사_북청3회양산기성내역(전기)051027" xfId="8161"/>
    <cellStyle name="_입찰표지 _1차수정설계내역서(현장)_설계누락 내역(설계리스크)-1" xfId="8162"/>
    <cellStyle name="_입찰표지 _1차수정설계내역서(현장)_설계누락 내역(설계리스크)-1_2회기성내역서" xfId="8163"/>
    <cellStyle name="_입찰표지 _1차수정설계내역서(현장)_설계누락 내역(설계리스크)-1_2회기성내역서_지급내역,조서,검사원-전기공사" xfId="8164"/>
    <cellStyle name="_입찰표지 _1차수정설계내역서(현장)_설계누락 내역(설계리스크)-1_2회기성내역서_지급내역,조서,검사원-전기공사_북청3회양산기성내역(전기)051027" xfId="8165"/>
    <cellStyle name="_입찰표지 _1차수정설계내역서(현장)_설계누락 내역(설계리스크)-1_지급내역,조서,검사원-전기공사" xfId="8166"/>
    <cellStyle name="_입찰표지 _1차수정설계내역서(현장)_설계누락 내역(설계리스크)-1_지급내역,조서,검사원-전기공사_1" xfId="8167"/>
    <cellStyle name="_입찰표지 _1차수정설계내역서(현장)_설계누락 내역(설계리스크)-1_지급내역,조서,검사원-전기공사_1_북청3회양산기성내역(전기)051027" xfId="8168"/>
    <cellStyle name="_입찰표지 _1차수정설계내역서(현장)_설계누락 내역(설계리스크)-1_지급내역,조서,검사원-전기공사_지급내역,조서,검사원-전기공사" xfId="8169"/>
    <cellStyle name="_입찰표지 _1차수정설계내역서(현장)_설계누락 내역(설계리스크)-1_지급내역,조서,검사원-전기공사_지급내역,조서,검사원-전기공사_북청3회양산기성내역(전기)051027" xfId="8170"/>
    <cellStyle name="_입찰표지 _1차수정설계내역서(현장)_실행적용 - 설계내역서(토목)-당초분(도급실행비교)" xfId="8171"/>
    <cellStyle name="_입찰표지 _1차수정설계내역서(현장)_실행적용 - 설계내역서(토목)-당초분(도급실행비교)_2회기성내역서" xfId="8172"/>
    <cellStyle name="_입찰표지 _1차수정설계내역서(현장)_실행적용 - 설계내역서(토목)-당초분(도급실행비교)_2회기성내역서_지급내역,조서,검사원-전기공사" xfId="8173"/>
    <cellStyle name="_입찰표지 _1차수정설계내역서(현장)_실행적용 - 설계내역서(토목)-당초분(도급실행비교)_2회기성내역서_지급내역,조서,검사원-전기공사_북청3회양산기성내역(전기)051027" xfId="8174"/>
    <cellStyle name="_입찰표지 _1차수정설계내역서(현장)_실행적용 - 설계내역서(토목)-당초분(도급실행비교)_지급내역,조서,검사원-전기공사" xfId="8175"/>
    <cellStyle name="_입찰표지 _1차수정설계내역서(현장)_실행적용 - 설계내역서(토목)-당초분(도급실행비교)_지급내역,조서,검사원-전기공사_1" xfId="8176"/>
    <cellStyle name="_입찰표지 _1차수정설계내역서(현장)_실행적용 - 설계내역서(토목)-당초분(도급실행비교)_지급내역,조서,검사원-전기공사_1_북청3회양산기성내역(전기)051027" xfId="8177"/>
    <cellStyle name="_입찰표지 _1차수정설계내역서(현장)_실행적용 - 설계내역서(토목)-당초분(도급실행비교)_지급내역,조서,검사원-전기공사_지급내역,조서,검사원-전기공사" xfId="8178"/>
    <cellStyle name="_입찰표지 _1차수정설계내역서(현장)_실행적용 - 설계내역서(토목)-당초분(도급실행비교)_지급내역,조서,검사원-전기공사_지급내역,조서,검사원-전기공사_북청3회양산기성내역(전기)051027" xfId="8179"/>
    <cellStyle name="_입찰표지 _1차수정설계내역서(현장)_지급내역,조서,검사원-전기공사" xfId="8180"/>
    <cellStyle name="_입찰표지 _1차수정설계내역서(현장)_지급내역,조서,검사원-전기공사_1" xfId="8181"/>
    <cellStyle name="_입찰표지 _1차수정설계내역서(현장)_지급내역,조서,검사원-전기공사_1_북청3회양산기성내역(전기)051027" xfId="8182"/>
    <cellStyle name="_입찰표지 _1차수정설계내역서(현장)_지급내역,조서,검사원-전기공사_지급내역,조서,검사원-전기공사" xfId="8183"/>
    <cellStyle name="_입찰표지 _1차수정설계내역서(현장)_지급내역,조서,검사원-전기공사_지급내역,조서,검사원-전기공사_북청3회양산기성내역(전기)051027" xfId="8184"/>
    <cellStyle name="_입찰표지 _1차수정설계내역서(현장)_철근가공조립검토(설계리스크)" xfId="8185"/>
    <cellStyle name="_입찰표지 _1차수정설계내역서(현장)_철근가공조립검토(설계리스크)_2회기성내역서" xfId="8186"/>
    <cellStyle name="_입찰표지 _1차수정설계내역서(현장)_철근가공조립검토(설계리스크)_2회기성내역서_지급내역,조서,검사원-전기공사" xfId="8187"/>
    <cellStyle name="_입찰표지 _1차수정설계내역서(현장)_철근가공조립검토(설계리스크)_2회기성내역서_지급내역,조서,검사원-전기공사_북청3회양산기성내역(전기)051027" xfId="8188"/>
    <cellStyle name="_입찰표지 _1차수정설계내역서(현장)_철근가공조립검토(설계리스크)_지급내역,조서,검사원-전기공사" xfId="8189"/>
    <cellStyle name="_입찰표지 _1차수정설계내역서(현장)_철근가공조립검토(설계리스크)_지급내역,조서,검사원-전기공사_1" xfId="8190"/>
    <cellStyle name="_입찰표지 _1차수정설계내역서(현장)_철근가공조립검토(설계리스크)_지급내역,조서,검사원-전기공사_1_북청3회양산기성내역(전기)051027" xfId="8191"/>
    <cellStyle name="_입찰표지 _1차수정설계내역서(현장)_철근가공조립검토(설계리스크)_지급내역,조서,검사원-전기공사_지급내역,조서,검사원-전기공사" xfId="8192"/>
    <cellStyle name="_입찰표지 _1차수정설계내역서(현장)_철근가공조립검토(설계리스크)_지급내역,조서,검사원-전기공사_지급내역,조서,검사원-전기공사_북청3회양산기성내역(전기)051027" xfId="8193"/>
    <cellStyle name="_입찰표지 _1차수정설계내역서(현장)_추가공사 내역(설계리스크)" xfId="8194"/>
    <cellStyle name="_입찰표지 _1차수정설계내역서(현장)_추가공사 내역(설계리스크)_2회기성내역서" xfId="8195"/>
    <cellStyle name="_입찰표지 _1차수정설계내역서(현장)_추가공사 내역(설계리스크)_2회기성내역서_지급내역,조서,검사원-전기공사" xfId="8196"/>
    <cellStyle name="_입찰표지 _1차수정설계내역서(현장)_추가공사 내역(설계리스크)_2회기성내역서_지급내역,조서,검사원-전기공사_북청3회양산기성내역(전기)051027" xfId="8197"/>
    <cellStyle name="_입찰표지 _1차수정설계내역서(현장)_추가공사 내역(설계리스크)_지급내역,조서,검사원-전기공사" xfId="8198"/>
    <cellStyle name="_입찰표지 _1차수정설계내역서(현장)_추가공사 내역(설계리스크)_지급내역,조서,검사원-전기공사_1" xfId="8199"/>
    <cellStyle name="_입찰표지 _1차수정설계내역서(현장)_추가공사 내역(설계리스크)_지급내역,조서,검사원-전기공사_1_북청3회양산기성내역(전기)051027" xfId="8200"/>
    <cellStyle name="_입찰표지 _1차수정설계내역서(현장)_추가공사 내역(설계리스크)_지급내역,조서,검사원-전기공사_지급내역,조서,검사원-전기공사" xfId="8201"/>
    <cellStyle name="_입찰표지 _1차수정설계내역서(현장)_추가공사 내역(설계리스크)_지급내역,조서,검사원-전기공사_지급내역,조서,검사원-전기공사_북청3회양산기성내역(전기)051027" xfId="8202"/>
    <cellStyle name="_입찰표지 _1차수정설계내역서(현장)_추가공사 내역서(P10,P16)" xfId="8203"/>
    <cellStyle name="_입찰표지 _1차수정설계내역서(현장)_추가공사 내역서(P10,P16)_2회기성내역서" xfId="8204"/>
    <cellStyle name="_입찰표지 _1차수정설계내역서(현장)_추가공사 내역서(P10,P16)_2회기성내역서_지급내역,조서,검사원-전기공사" xfId="8205"/>
    <cellStyle name="_입찰표지 _1차수정설계내역서(현장)_추가공사 내역서(P10,P16)_2회기성내역서_지급내역,조서,검사원-전기공사_북청3회양산기성내역(전기)051027" xfId="8206"/>
    <cellStyle name="_입찰표지 _1차수정설계내역서(현장)_추가공사 내역서(P10,P16)_지급내역,조서,검사원-전기공사" xfId="8207"/>
    <cellStyle name="_입찰표지 _1차수정설계내역서(현장)_추가공사 내역서(P10,P16)_지급내역,조서,검사원-전기공사_1" xfId="8208"/>
    <cellStyle name="_입찰표지 _1차수정설계내역서(현장)_추가공사 내역서(P10,P16)_지급내역,조서,검사원-전기공사_1_북청3회양산기성내역(전기)051027" xfId="8209"/>
    <cellStyle name="_입찰표지 _1차수정설계내역서(현장)_추가공사 내역서(P10,P16)_지급내역,조서,검사원-전기공사_지급내역,조서,검사원-전기공사" xfId="8210"/>
    <cellStyle name="_입찰표지 _1차수정설계내역서(현장)_추가공사 내역서(P10,P16)_지급내역,조서,검사원-전기공사_지급내역,조서,검사원-전기공사_북청3회양산기성내역(전기)051027" xfId="8211"/>
    <cellStyle name="_입찰표지 _1차수정설계내역서(현장)_하도급계약요청 가시설(양산선3공구)" xfId="8212"/>
    <cellStyle name="_입찰표지 _1차수정설계내역서(현장)_하도급계약요청 가시설(양산선3공구)_2회기성내역서" xfId="8213"/>
    <cellStyle name="_입찰표지 _1차수정설계내역서(현장)_하도급계약요청 가시설(양산선3공구)_2회기성내역서_지급내역,조서,검사원-전기공사" xfId="8214"/>
    <cellStyle name="_입찰표지 _1차수정설계내역서(현장)_하도급계약요청 가시설(양산선3공구)_2회기성내역서_지급내역,조서,검사원-전기공사_북청3회양산기성내역(전기)051027" xfId="8215"/>
    <cellStyle name="_입찰표지 _1차수정설계내역서(현장)_하도급계약요청 가시설(양산선3공구)_지급내역,조서,검사원-전기공사" xfId="8216"/>
    <cellStyle name="_입찰표지 _1차수정설계내역서(현장)_하도급계약요청 가시설(양산선3공구)_지급내역,조서,검사원-전기공사_1" xfId="8217"/>
    <cellStyle name="_입찰표지 _1차수정설계내역서(현장)_하도급계약요청 가시설(양산선3공구)_지급내역,조서,검사원-전기공사_1_북청3회양산기성내역(전기)051027" xfId="8218"/>
    <cellStyle name="_입찰표지 _1차수정설계내역서(현장)_하도급계약요청 가시설(양산선3공구)_지급내역,조서,검사원-전기공사_지급내역,조서,검사원-전기공사" xfId="8219"/>
    <cellStyle name="_입찰표지 _1차수정설계내역서(현장)_하도급계약요청 가시설(양산선3공구)_지급내역,조서,검사원-전기공사_지급내역,조서,검사원-전기공사_북청3회양산기성내역(전기)051027" xfId="8220"/>
    <cellStyle name="_입찰표지 _1차수정설계내역서(현장)_하도급계획(가시설)" xfId="8221"/>
    <cellStyle name="_입찰표지 _1차수정설계내역서(현장)_하도급계획(가시설)_2회기성내역서" xfId="8222"/>
    <cellStyle name="_입찰표지 _1차수정설계내역서(현장)_하도급계획(가시설)_2회기성내역서_지급내역,조서,검사원-전기공사" xfId="8223"/>
    <cellStyle name="_입찰표지 _1차수정설계내역서(현장)_하도급계획(가시설)_2회기성내역서_지급내역,조서,검사원-전기공사_북청3회양산기성내역(전기)051027" xfId="8224"/>
    <cellStyle name="_입찰표지 _1차수정설계내역서(현장)_하도급계획(가시설)_지급내역,조서,검사원-전기공사" xfId="8225"/>
    <cellStyle name="_입찰표지 _1차수정설계내역서(현장)_하도급계획(가시설)_지급내역,조서,검사원-전기공사_1" xfId="8226"/>
    <cellStyle name="_입찰표지 _1차수정설계내역서(현장)_하도급계획(가시설)_지급내역,조서,검사원-전기공사_1_북청3회양산기성내역(전기)051027" xfId="8227"/>
    <cellStyle name="_입찰표지 _1차수정설계내역서(현장)_하도급계획(가시설)_지급내역,조서,검사원-전기공사_지급내역,조서,검사원-전기공사" xfId="8228"/>
    <cellStyle name="_입찰표지 _1차수정설계내역서(현장)_하도급계획(가시설)_지급내역,조서,검사원-전기공사_지급내역,조서,검사원-전기공사_북청3회양산기성내역(전기)051027" xfId="8229"/>
    <cellStyle name="_입찰표지 _1차수정설계내역서(현장)_하도급계획(가시설)11111" xfId="8230"/>
    <cellStyle name="_입찰표지 _1차수정설계내역서(현장)_하도급계획(가시설)11111_2회기성내역서" xfId="8231"/>
    <cellStyle name="_입찰표지 _1차수정설계내역서(현장)_하도급계획(가시설)11111_2회기성내역서_지급내역,조서,검사원-전기공사" xfId="8232"/>
    <cellStyle name="_입찰표지 _1차수정설계내역서(현장)_하도급계획(가시설)11111_2회기성내역서_지급내역,조서,검사원-전기공사_북청3회양산기성내역(전기)051027" xfId="8233"/>
    <cellStyle name="_입찰표지 _1차수정설계내역서(현장)_하도급계획(가시설)11111_지급내역,조서,검사원-전기공사" xfId="8234"/>
    <cellStyle name="_입찰표지 _1차수정설계내역서(현장)_하도급계획(가시설)11111_지급내역,조서,검사원-전기공사_1" xfId="8235"/>
    <cellStyle name="_입찰표지 _1차수정설계내역서(현장)_하도급계획(가시설)11111_지급내역,조서,검사원-전기공사_1_북청3회양산기성내역(전기)051027" xfId="8236"/>
    <cellStyle name="_입찰표지 _1차수정설계내역서(현장)_하도급계획(가시설)11111_지급내역,조서,검사원-전기공사_지급내역,조서,검사원-전기공사" xfId="8237"/>
    <cellStyle name="_입찰표지 _1차수정설계내역서(현장)_하도급계획(가시설)11111_지급내역,조서,검사원-전기공사_지급내역,조서,검사원-전기공사_북청3회양산기성내역(전기)051027" xfId="8238"/>
    <cellStyle name="_입찰표지 _2003발주설계서2" xfId="8239"/>
    <cellStyle name="_입찰표지 _2회기성내역서" xfId="8240"/>
    <cellStyle name="_입찰표지 _2회기성내역서_지급내역,조서,검사원-전기공사" xfId="8241"/>
    <cellStyle name="_입찰표지 _2회기성내역서_지급내역,조서,검사원-전기공사_북청3회양산기성내역(전기)051027" xfId="8242"/>
    <cellStyle name="_입찰표지 _3.0무안광주3공구(입찰가실행-최종)" xfId="8243"/>
    <cellStyle name="_입찰표지 _3.0무안광주3공구(입찰가실행-최종)_(무안)가실행" xfId="8244"/>
    <cellStyle name="_입찰표지 _3.0무안광주3공구(입찰가실행-최종)_(무안)가실행_2003발주설계서2" xfId="8245"/>
    <cellStyle name="_입찰표지 _3.0무안광주3공구(입찰가실행-최종)_2003발주설계서2" xfId="8246"/>
    <cellStyle name="_입찰표지 _6월기성" xfId="8247"/>
    <cellStyle name="_입찰표지 _6월기성_원등수량" xfId="8248"/>
    <cellStyle name="_입찰표지 _6월기성_원등수량_일체형배전반" xfId="8249"/>
    <cellStyle name="_입찰표지 _6월기성_일체형배전반" xfId="8250"/>
    <cellStyle name="_입찰표지 _강변북로-견적대비" xfId="1590"/>
    <cellStyle name="_입찰표지 _강변북로-견적대비_산청-수동간견적의뢰(계측및보링)" xfId="1591"/>
    <cellStyle name="_입찰표지 _고창장성1공구(가실행-최종)" xfId="8251"/>
    <cellStyle name="_입찰표지 _고창장성1공구(가실행-최종)_2003발주설계서2" xfId="8252"/>
    <cellStyle name="_입찰표지 _고창장성1공구일위대가" xfId="8253"/>
    <cellStyle name="_입찰표지 _고창장성1공구일위대가_2003발주설계서2" xfId="8254"/>
    <cellStyle name="_입찰표지 _당진대전-5 설투견" xfId="8255"/>
    <cellStyle name="_입찰표지 _당진대전-5 설투견_6월기성" xfId="8256"/>
    <cellStyle name="_입찰표지 _당진대전-5 설투견_6월기성_원등수량" xfId="8257"/>
    <cellStyle name="_입찰표지 _당진대전-5 설투견_6월기성_원등수량_일체형배전반" xfId="8258"/>
    <cellStyle name="_입찰표지 _당진대전-5 설투견_6월기성_일체형배전반" xfId="8259"/>
    <cellStyle name="_입찰표지 _당진대전-5 설투견_원등수량" xfId="8260"/>
    <cellStyle name="_입찰표지 _당진대전-5 설투견_원등수량_일체형배전반" xfId="8261"/>
    <cellStyle name="_입찰표지 _당진대전-5 설투견_일체형배전반" xfId="8262"/>
    <cellStyle name="_입찰표지 _당초(2002.03)" xfId="8263"/>
    <cellStyle name="_입찰표지 _당초(2002.03)_2회기성내역서" xfId="8264"/>
    <cellStyle name="_입찰표지 _당초(2002.03)_2회기성내역서_지급내역,조서,검사원-전기공사" xfId="8265"/>
    <cellStyle name="_입찰표지 _당초(2002.03)_2회기성내역서_지급내역,조서,검사원-전기공사_북청3회양산기성내역(전기)051027" xfId="8266"/>
    <cellStyle name="_입찰표지 _당초(2002.03)_지급내역,조서,검사원-전기공사" xfId="8267"/>
    <cellStyle name="_입찰표지 _당초(2002.03)_지급내역,조서,검사원-전기공사_1" xfId="8268"/>
    <cellStyle name="_입찰표지 _당초(2002.03)_지급내역,조서,검사원-전기공사_1_북청3회양산기성내역(전기)051027" xfId="8269"/>
    <cellStyle name="_입찰표지 _당초(2002.03)_지급내역,조서,검사원-전기공사_지급내역,조서,검사원-전기공사" xfId="8270"/>
    <cellStyle name="_입찰표지 _당초(2002.03)_지급내역,조서,검사원-전기공사_지급내역,조서,검사원-전기공사_북청3회양산기성내역(전기)051027" xfId="8271"/>
    <cellStyle name="_입찰표지 _무안광주2공구-견적대비" xfId="1592"/>
    <cellStyle name="_입찰표지 _무안광주2공구-견적대비_산청-수동간견적의뢰(계측및보링)" xfId="1593"/>
    <cellStyle name="_입찰표지 _보고자료" xfId="1594"/>
    <cellStyle name="_입찰표지 _보고자료_산청-수동간견적의뢰(계측및보링)" xfId="1595"/>
    <cellStyle name="_입찰표지 _부대입찰자대비" xfId="8272"/>
    <cellStyle name="_입찰표지 _부대입찰자대비_2회기성내역서" xfId="8273"/>
    <cellStyle name="_입찰표지 _부대입찰자대비_2회기성내역서_지급내역,조서,검사원-전기공사" xfId="8274"/>
    <cellStyle name="_입찰표지 _부대입찰자대비_2회기성내역서_지급내역,조서,검사원-전기공사_북청3회양산기성내역(전기)051027" xfId="8275"/>
    <cellStyle name="_입찰표지 _부대입찰자대비_지급내역,조서,검사원-전기공사" xfId="8276"/>
    <cellStyle name="_입찰표지 _부대입찰자대비_지급내역,조서,검사원-전기공사_1" xfId="8277"/>
    <cellStyle name="_입찰표지 _부대입찰자대비_지급내역,조서,검사원-전기공사_1_북청3회양산기성내역(전기)051027" xfId="8278"/>
    <cellStyle name="_입찰표지 _부대입찰자대비_지급내역,조서,검사원-전기공사_지급내역,조서,검사원-전기공사" xfId="8279"/>
    <cellStyle name="_입찰표지 _부대입찰자대비_지급내역,조서,검사원-전기공사_지급내역,조서,검사원-전기공사_북청3회양산기성내역(전기)051027" xfId="8280"/>
    <cellStyle name="_입찰표지 _부대입찰자대비3" xfId="8281"/>
    <cellStyle name="_입찰표지 _부대입찰자대비3_2회기성내역서" xfId="8282"/>
    <cellStyle name="_입찰표지 _부대입찰자대비3_2회기성내역서_지급내역,조서,검사원-전기공사" xfId="8283"/>
    <cellStyle name="_입찰표지 _부대입찰자대비3_2회기성내역서_지급내역,조서,검사원-전기공사_북청3회양산기성내역(전기)051027" xfId="8284"/>
    <cellStyle name="_입찰표지 _부대입찰자대비3_지급내역,조서,검사원-전기공사" xfId="8285"/>
    <cellStyle name="_입찰표지 _부대입찰자대비3_지급내역,조서,검사원-전기공사_1" xfId="8286"/>
    <cellStyle name="_입찰표지 _부대입찰자대비3_지급내역,조서,검사원-전기공사_1_북청3회양산기성내역(전기)051027" xfId="8287"/>
    <cellStyle name="_입찰표지 _부대입찰자대비3_지급내역,조서,검사원-전기공사_지급내역,조서,검사원-전기공사" xfId="8288"/>
    <cellStyle name="_입찰표지 _부대입찰자대비3_지급내역,조서,검사원-전기공사_지급내역,조서,검사원-전기공사_북청3회양산기성내역(전기)051027" xfId="8289"/>
    <cellStyle name="_입찰표지 _산청-수동간견적의뢰(계측및보링)" xfId="1596"/>
    <cellStyle name="_입찰표지 _신규집행" xfId="1597"/>
    <cellStyle name="_입찰표지 _신규집행_산청-수동간견적의뢰(계측및보링)" xfId="1598"/>
    <cellStyle name="_입찰표지 _원등수량" xfId="8290"/>
    <cellStyle name="_입찰표지 _원등수량_일체형배전반" xfId="8291"/>
    <cellStyle name="_입찰표지 _이양능주1공구-견적대비" xfId="1599"/>
    <cellStyle name="_입찰표지 _이양능주1공구-견적대비_산청-수동간견적의뢰(계측및보링)" xfId="1600"/>
    <cellStyle name="_입찰표지 _일체형배전반" xfId="8292"/>
    <cellStyle name="_입찰표지 _지급내역,조서,검사원-전기공사" xfId="8293"/>
    <cellStyle name="_입찰표지 _지급내역,조서,검사원-전기공사_1" xfId="8294"/>
    <cellStyle name="_입찰표지 _지급내역,조서,검사원-전기공사_1_북청3회양산기성내역(전기)051027" xfId="8295"/>
    <cellStyle name="_입찰표지 _지급내역,조서,검사원-전기공사_지급내역,조서,검사원-전기공사" xfId="8296"/>
    <cellStyle name="_입찰표지 _지급내역,조서,검사원-전기공사_지급내역,조서,검사원-전기공사_북청3회양산기성내역(전기)051027" xfId="8297"/>
    <cellStyle name="_입찰표지 _집행단가블랙다운1" xfId="1601"/>
    <cellStyle name="_입찰표지 _집행단가블랙다운1_산청-수동간견적의뢰(계측및보링)" xfId="1602"/>
    <cellStyle name="_입찰표지 _집행단가블랙다운1_집행단가블랙다운1" xfId="1603"/>
    <cellStyle name="_입찰표지 _집행단가블랙다운1_집행단가블랙다운1_산청-수동간견적의뢰(계측및보링)" xfId="1604"/>
    <cellStyle name="_입찰표지 _현타 하도급" xfId="8298"/>
    <cellStyle name="_입찰표지 _현타 하도급_2회기성내역서" xfId="8299"/>
    <cellStyle name="_입찰표지 _현타 하도급_2회기성내역서_지급내역,조서,검사원-전기공사" xfId="8300"/>
    <cellStyle name="_입찰표지 _현타 하도급_2회기성내역서_지급내역,조서,검사원-전기공사_북청3회양산기성내역(전기)051027" xfId="8301"/>
    <cellStyle name="_입찰표지 _현타 하도급_지급내역,조서,검사원-전기공사" xfId="8302"/>
    <cellStyle name="_입찰표지 _현타 하도급_지급내역,조서,검사원-전기공사_1" xfId="8303"/>
    <cellStyle name="_입찰표지 _현타 하도급_지급내역,조서,검사원-전기공사_1_북청3회양산기성내역(전기)051027" xfId="8304"/>
    <cellStyle name="_입찰표지 _현타 하도급_지급내역,조서,검사원-전기공사_지급내역,조서,검사원-전기공사" xfId="8305"/>
    <cellStyle name="_입찰표지 _현타 하도급_지급내역,조서,검사원-전기공사_지급내역,조서,검사원-전기공사_북청3회양산기성내역(전기)051027" xfId="8306"/>
    <cellStyle name="_자가통신망 수량및단가산출서(부산청)" xfId="8307"/>
    <cellStyle name="_자가통신망 수량및단가산출서(익산청)" xfId="8308"/>
    <cellStyle name="_자재기별" xfId="8309"/>
    <cellStyle name="_자재단가" xfId="8310"/>
    <cellStyle name="_자재단가비교표" xfId="8311"/>
    <cellStyle name="_자재단가의뢰양식" xfId="1605"/>
    <cellStyle name="_자재단가의뢰양식_산청-수동간견적의뢰(계측및보링)" xfId="1606"/>
    <cellStyle name="_작업내역(전기,통신)" xfId="8312"/>
    <cellStyle name="_재료비" xfId="8313"/>
    <cellStyle name="_적격 " xfId="1607"/>
    <cellStyle name="_적격 _(무안)가실행" xfId="8314"/>
    <cellStyle name="_적격 _(무안)가실행_2003발주설계서2" xfId="8315"/>
    <cellStyle name="_적격 _~att2B5A" xfId="8316"/>
    <cellStyle name="_적격 _~att2B5A_2003발주설계서2" xfId="8317"/>
    <cellStyle name="_적격 _2003발주설계서2" xfId="8318"/>
    <cellStyle name="_적격 _2회기성내역서" xfId="8319"/>
    <cellStyle name="_적격 _2회기성내역서_지급내역,조서,검사원-전기공사" xfId="8320"/>
    <cellStyle name="_적격 _2회기성내역서_지급내역,조서,검사원-전기공사_북청3회양산기성내역(전기)051027" xfId="8321"/>
    <cellStyle name="_적격 _3.0무안광주3공구(입찰가실행-최종)" xfId="8322"/>
    <cellStyle name="_적격 _3.0무안광주3공구(입찰가실행-최종)_(무안)가실행" xfId="8323"/>
    <cellStyle name="_적격 _3.0무안광주3공구(입찰가실행-최종)_(무안)가실행_2003발주설계서2" xfId="8324"/>
    <cellStyle name="_적격 _3.0무안광주3공구(입찰가실행-최종)_2003발주설계서2" xfId="8325"/>
    <cellStyle name="_적격 _6월기성" xfId="8326"/>
    <cellStyle name="_적격 _6월기성_원등수량" xfId="8327"/>
    <cellStyle name="_적격 _6월기성_원등수량_일체형배전반" xfId="8328"/>
    <cellStyle name="_적격 _6월기성_일체형배전반" xfId="8329"/>
    <cellStyle name="_적격 _강변북로-견적대비" xfId="1608"/>
    <cellStyle name="_적격 _강변북로-견적대비_산청-수동간견적의뢰(계측및보링)" xfId="1609"/>
    <cellStyle name="_적격 _고창장성1공구(가실행-최종)" xfId="8330"/>
    <cellStyle name="_적격 _고창장성1공구(가실행-최종)_2003발주설계서2" xfId="8331"/>
    <cellStyle name="_적격 _고창장성1공구일위대가" xfId="8332"/>
    <cellStyle name="_적격 _고창장성1공구일위대가_2003발주설계서2" xfId="8333"/>
    <cellStyle name="_적격 _당진대전-5 설투견" xfId="8334"/>
    <cellStyle name="_적격 _당진대전-5 설투견_6월기성" xfId="8335"/>
    <cellStyle name="_적격 _당진대전-5 설투견_6월기성_원등수량" xfId="8336"/>
    <cellStyle name="_적격 _당진대전-5 설투견_6월기성_원등수량_일체형배전반" xfId="8337"/>
    <cellStyle name="_적격 _당진대전-5 설투견_6월기성_일체형배전반" xfId="8338"/>
    <cellStyle name="_적격 _당진대전-5 설투견_원등수량" xfId="8339"/>
    <cellStyle name="_적격 _당진대전-5 설투견_원등수량_일체형배전반" xfId="8340"/>
    <cellStyle name="_적격 _당진대전-5 설투견_일체형배전반" xfId="8341"/>
    <cellStyle name="_적격 _당초(2002.03)" xfId="8342"/>
    <cellStyle name="_적격 _당초(2002.03)_2회기성내역서" xfId="8343"/>
    <cellStyle name="_적격 _당초(2002.03)_2회기성내역서_지급내역,조서,검사원-전기공사" xfId="8344"/>
    <cellStyle name="_적격 _당초(2002.03)_2회기성내역서_지급내역,조서,검사원-전기공사_북청3회양산기성내역(전기)051027" xfId="8345"/>
    <cellStyle name="_적격 _당초(2002.03)_지급내역,조서,검사원-전기공사" xfId="8346"/>
    <cellStyle name="_적격 _당초(2002.03)_지급내역,조서,검사원-전기공사_1" xfId="8347"/>
    <cellStyle name="_적격 _당초(2002.03)_지급내역,조서,검사원-전기공사_1_북청3회양산기성내역(전기)051027" xfId="8348"/>
    <cellStyle name="_적격 _당초(2002.03)_지급내역,조서,검사원-전기공사_지급내역,조서,검사원-전기공사" xfId="8349"/>
    <cellStyle name="_적격 _당초(2002.03)_지급내역,조서,검사원-전기공사_지급내역,조서,검사원-전기공사_북청3회양산기성내역(전기)051027" xfId="8350"/>
    <cellStyle name="_적격 _무안광주2공구-견적대비" xfId="1610"/>
    <cellStyle name="_적격 _무안광주2공구-견적대비_산청-수동간견적의뢰(계측및보링)" xfId="1611"/>
    <cellStyle name="_적격 _부대입찰자대비" xfId="8351"/>
    <cellStyle name="_적격 _부대입찰자대비_2회기성내역서" xfId="8352"/>
    <cellStyle name="_적격 _부대입찰자대비_2회기성내역서_지급내역,조서,검사원-전기공사" xfId="8353"/>
    <cellStyle name="_적격 _부대입찰자대비_2회기성내역서_지급내역,조서,검사원-전기공사_북청3회양산기성내역(전기)051027" xfId="8354"/>
    <cellStyle name="_적격 _부대입찰자대비_지급내역,조서,검사원-전기공사" xfId="8355"/>
    <cellStyle name="_적격 _부대입찰자대비_지급내역,조서,검사원-전기공사_1" xfId="8356"/>
    <cellStyle name="_적격 _부대입찰자대비_지급내역,조서,검사원-전기공사_1_북청3회양산기성내역(전기)051027" xfId="8357"/>
    <cellStyle name="_적격 _부대입찰자대비_지급내역,조서,검사원-전기공사_지급내역,조서,검사원-전기공사" xfId="8358"/>
    <cellStyle name="_적격 _부대입찰자대비_지급내역,조서,검사원-전기공사_지급내역,조서,검사원-전기공사_북청3회양산기성내역(전기)051027" xfId="8359"/>
    <cellStyle name="_적격 _부대입찰자대비3" xfId="8360"/>
    <cellStyle name="_적격 _부대입찰자대비3_2회기성내역서" xfId="8361"/>
    <cellStyle name="_적격 _부대입찰자대비3_2회기성내역서_지급내역,조서,검사원-전기공사" xfId="8362"/>
    <cellStyle name="_적격 _부대입찰자대비3_2회기성내역서_지급내역,조서,검사원-전기공사_북청3회양산기성내역(전기)051027" xfId="8363"/>
    <cellStyle name="_적격 _부대입찰자대비3_지급내역,조서,검사원-전기공사" xfId="8364"/>
    <cellStyle name="_적격 _부대입찰자대비3_지급내역,조서,검사원-전기공사_1" xfId="8365"/>
    <cellStyle name="_적격 _부대입찰자대비3_지급내역,조서,검사원-전기공사_1_북청3회양산기성내역(전기)051027" xfId="8366"/>
    <cellStyle name="_적격 _부대입찰자대비3_지급내역,조서,검사원-전기공사_지급내역,조서,검사원-전기공사" xfId="8367"/>
    <cellStyle name="_적격 _부대입찰자대비3_지급내역,조서,검사원-전기공사_지급내역,조서,검사원-전기공사_북청3회양산기성내역(전기)051027" xfId="8368"/>
    <cellStyle name="_적격 _산청-수동간견적의뢰(계측및보링)" xfId="1612"/>
    <cellStyle name="_적격 _원등수량" xfId="8369"/>
    <cellStyle name="_적격 _원등수량_일체형배전반" xfId="8370"/>
    <cellStyle name="_적격 _이양능주1공구-견적대비" xfId="1613"/>
    <cellStyle name="_적격 _이양능주1공구-견적대비_산청-수동간견적의뢰(계측및보링)" xfId="1614"/>
    <cellStyle name="_적격 _일체형배전반" xfId="8371"/>
    <cellStyle name="_적격 _지급내역,조서,검사원-전기공사" xfId="8372"/>
    <cellStyle name="_적격 _지급내역,조서,검사원-전기공사_1" xfId="8373"/>
    <cellStyle name="_적격 _지급내역,조서,검사원-전기공사_1_북청3회양산기성내역(전기)051027" xfId="8374"/>
    <cellStyle name="_적격 _지급내역,조서,검사원-전기공사_지급내역,조서,검사원-전기공사" xfId="8375"/>
    <cellStyle name="_적격 _지급내역,조서,검사원-전기공사_지급내역,조서,검사원-전기공사_북청3회양산기성내역(전기)051027" xfId="8376"/>
    <cellStyle name="_적격 _집행갑지 " xfId="8377"/>
    <cellStyle name="_적격 _집행갑지 _2회기성내역서" xfId="8378"/>
    <cellStyle name="_적격 _집행갑지 _2회기성내역서_지급내역,조서,검사원-전기공사" xfId="8379"/>
    <cellStyle name="_적격 _집행갑지 _2회기성내역서_지급내역,조서,검사원-전기공사_북청3회양산기성내역(전기)051027" xfId="8380"/>
    <cellStyle name="_적격 _집행갑지 _6월기성" xfId="8381"/>
    <cellStyle name="_적격 _집행갑지 _6월기성_원등수량" xfId="8382"/>
    <cellStyle name="_적격 _집행갑지 _6월기성_원등수량_일체형배전반" xfId="8383"/>
    <cellStyle name="_적격 _집행갑지 _6월기성_일체형배전반" xfId="8384"/>
    <cellStyle name="_적격 _집행갑지 _당진대전-5 설투견" xfId="8385"/>
    <cellStyle name="_적격 _집행갑지 _당진대전-5 설투견_6월기성" xfId="8386"/>
    <cellStyle name="_적격 _집행갑지 _당진대전-5 설투견_6월기성_원등수량" xfId="8387"/>
    <cellStyle name="_적격 _집행갑지 _당진대전-5 설투견_6월기성_원등수량_일체형배전반" xfId="8388"/>
    <cellStyle name="_적격 _집행갑지 _당진대전-5 설투견_6월기성_일체형배전반" xfId="8389"/>
    <cellStyle name="_적격 _집행갑지 _당진대전-5 설투견_원등수량" xfId="8390"/>
    <cellStyle name="_적격 _집행갑지 _당진대전-5 설투견_원등수량_일체형배전반" xfId="8391"/>
    <cellStyle name="_적격 _집행갑지 _당진대전-5 설투견_일체형배전반" xfId="8392"/>
    <cellStyle name="_적격 _집행갑지 _당초(2002.03)" xfId="8393"/>
    <cellStyle name="_적격 _집행갑지 _당초(2002.03)_2회기성내역서" xfId="8394"/>
    <cellStyle name="_적격 _집행갑지 _당초(2002.03)_2회기성내역서_지급내역,조서,검사원-전기공사" xfId="8395"/>
    <cellStyle name="_적격 _집행갑지 _당초(2002.03)_2회기성내역서_지급내역,조서,검사원-전기공사_북청3회양산기성내역(전기)051027" xfId="8396"/>
    <cellStyle name="_적격 _집행갑지 _당초(2002.03)_지급내역,조서,검사원-전기공사" xfId="8397"/>
    <cellStyle name="_적격 _집행갑지 _당초(2002.03)_지급내역,조서,검사원-전기공사_1" xfId="8398"/>
    <cellStyle name="_적격 _집행갑지 _당초(2002.03)_지급내역,조서,검사원-전기공사_1_북청3회양산기성내역(전기)051027" xfId="8399"/>
    <cellStyle name="_적격 _집행갑지 _당초(2002.03)_지급내역,조서,검사원-전기공사_지급내역,조서,검사원-전기공사" xfId="8400"/>
    <cellStyle name="_적격 _집행갑지 _당초(2002.03)_지급내역,조서,검사원-전기공사_지급내역,조서,검사원-전기공사_북청3회양산기성내역(전기)051027" xfId="8401"/>
    <cellStyle name="_적격 _집행갑지 _부대입찰자대비" xfId="8402"/>
    <cellStyle name="_적격 _집행갑지 _부대입찰자대비_2회기성내역서" xfId="8403"/>
    <cellStyle name="_적격 _집행갑지 _부대입찰자대비_2회기성내역서_지급내역,조서,검사원-전기공사" xfId="8404"/>
    <cellStyle name="_적격 _집행갑지 _부대입찰자대비_2회기성내역서_지급내역,조서,검사원-전기공사_북청3회양산기성내역(전기)051027" xfId="8405"/>
    <cellStyle name="_적격 _집행갑지 _부대입찰자대비_지급내역,조서,검사원-전기공사" xfId="8406"/>
    <cellStyle name="_적격 _집행갑지 _부대입찰자대비_지급내역,조서,검사원-전기공사_1" xfId="8407"/>
    <cellStyle name="_적격 _집행갑지 _부대입찰자대비_지급내역,조서,검사원-전기공사_1_북청3회양산기성내역(전기)051027" xfId="8408"/>
    <cellStyle name="_적격 _집행갑지 _부대입찰자대비_지급내역,조서,검사원-전기공사_지급내역,조서,검사원-전기공사" xfId="8409"/>
    <cellStyle name="_적격 _집행갑지 _부대입찰자대비_지급내역,조서,검사원-전기공사_지급내역,조서,검사원-전기공사_북청3회양산기성내역(전기)051027" xfId="8410"/>
    <cellStyle name="_적격 _집행갑지 _부대입찰자대비3" xfId="8411"/>
    <cellStyle name="_적격 _집행갑지 _부대입찰자대비3_2회기성내역서" xfId="8412"/>
    <cellStyle name="_적격 _집행갑지 _부대입찰자대비3_2회기성내역서_지급내역,조서,검사원-전기공사" xfId="8413"/>
    <cellStyle name="_적격 _집행갑지 _부대입찰자대비3_2회기성내역서_지급내역,조서,검사원-전기공사_북청3회양산기성내역(전기)051027" xfId="8414"/>
    <cellStyle name="_적격 _집행갑지 _부대입찰자대비3_지급내역,조서,검사원-전기공사" xfId="8415"/>
    <cellStyle name="_적격 _집행갑지 _부대입찰자대비3_지급내역,조서,검사원-전기공사_1" xfId="8416"/>
    <cellStyle name="_적격 _집행갑지 _부대입찰자대비3_지급내역,조서,검사원-전기공사_1_북청3회양산기성내역(전기)051027" xfId="8417"/>
    <cellStyle name="_적격 _집행갑지 _부대입찰자대비3_지급내역,조서,검사원-전기공사_지급내역,조서,검사원-전기공사" xfId="8418"/>
    <cellStyle name="_적격 _집행갑지 _부대입찰자대비3_지급내역,조서,검사원-전기공사_지급내역,조서,검사원-전기공사_북청3회양산기성내역(전기)051027" xfId="8419"/>
    <cellStyle name="_적격 _집행갑지 _원등수량" xfId="8420"/>
    <cellStyle name="_적격 _집행갑지 _원등수량_일체형배전반" xfId="8421"/>
    <cellStyle name="_적격 _집행갑지 _일체형배전반" xfId="8422"/>
    <cellStyle name="_적격 _집행갑지 _지급내역,조서,검사원-전기공사" xfId="8423"/>
    <cellStyle name="_적격 _집행갑지 _지급내역,조서,검사원-전기공사_1" xfId="8424"/>
    <cellStyle name="_적격 _집행갑지 _지급내역,조서,검사원-전기공사_1_북청3회양산기성내역(전기)051027" xfId="8425"/>
    <cellStyle name="_적격 _집행갑지 _지급내역,조서,검사원-전기공사_지급내역,조서,검사원-전기공사" xfId="8426"/>
    <cellStyle name="_적격 _집행갑지 _지급내역,조서,검사원-전기공사_지급내역,조서,검사원-전기공사_북청3회양산기성내역(전기)051027" xfId="8427"/>
    <cellStyle name="_적격 _집행단가블랙다운1" xfId="1615"/>
    <cellStyle name="_적격 _집행단가블랙다운1_산청-수동간견적의뢰(계측및보링)" xfId="1616"/>
    <cellStyle name="_적격 _집행단가블랙다운1_집행단가블랙다운1" xfId="1617"/>
    <cellStyle name="_적격 _집행단가블랙다운1_집행단가블랙다운1_산청-수동간견적의뢰(계측및보링)" xfId="1618"/>
    <cellStyle name="_적격 _집행설계분석 " xfId="8428"/>
    <cellStyle name="_적격 _집행설계분석 _6월기성" xfId="8429"/>
    <cellStyle name="_적격 _집행설계분석 _6월기성_원등수량" xfId="8430"/>
    <cellStyle name="_적격 _집행설계분석 _6월기성_원등수량_일체형배전반" xfId="8431"/>
    <cellStyle name="_적격 _집행설계분석 _6월기성_일체형배전반" xfId="8432"/>
    <cellStyle name="_적격 _집행설계분석 _당진대전-5 설투견" xfId="8433"/>
    <cellStyle name="_적격 _집행설계분석 _당진대전-5 설투견_6월기성" xfId="8434"/>
    <cellStyle name="_적격 _집행설계분석 _당진대전-5 설투견_6월기성_원등수량" xfId="8435"/>
    <cellStyle name="_적격 _집행설계분석 _당진대전-5 설투견_6월기성_원등수량_일체형배전반" xfId="8436"/>
    <cellStyle name="_적격 _집행설계분석 _당진대전-5 설투견_6월기성_일체형배전반" xfId="8437"/>
    <cellStyle name="_적격 _집행설계분석 _당진대전-5 설투견_원등수량" xfId="8438"/>
    <cellStyle name="_적격 _집행설계분석 _당진대전-5 설투견_원등수량_일체형배전반" xfId="8439"/>
    <cellStyle name="_적격 _집행설계분석 _당진대전-5 설투견_일체형배전반" xfId="8440"/>
    <cellStyle name="_적격 _집행설계분석 _원등수량" xfId="8441"/>
    <cellStyle name="_적격 _집행설계분석 _원등수량_일체형배전반" xfId="8442"/>
    <cellStyle name="_적격 _집행설계분석 _일체형배전반" xfId="8443"/>
    <cellStyle name="_적격(화산) " xfId="1619"/>
    <cellStyle name="_적격(화산) _(무안)가실행" xfId="8444"/>
    <cellStyle name="_적격(화산) _(무안)가실행_2003발주설계서2" xfId="8445"/>
    <cellStyle name="_적격(화산) _~att2B5A" xfId="8446"/>
    <cellStyle name="_적격(화산) _~att2B5A_2003발주설계서2" xfId="8447"/>
    <cellStyle name="_적격(화산) _1차수정설계내역서(현장)" xfId="8448"/>
    <cellStyle name="_적격(화산) _1차수정설계내역서(현장)_2회기성내역서" xfId="8449"/>
    <cellStyle name="_적격(화산) _1차수정설계내역서(현장)_2회기성내역서_지급내역,조서,검사원-전기공사" xfId="8450"/>
    <cellStyle name="_적격(화산) _1차수정설계내역서(현장)_2회기성내역서_지급내역,조서,검사원-전기공사_북청3회양산기성내역(전기)051027" xfId="8451"/>
    <cellStyle name="_적격(화산) _1차수정설계내역서(현장)_가시설공사(2차변경)" xfId="8452"/>
    <cellStyle name="_적격(화산) _1차수정설계내역서(현장)_가시설공사(2차변경)_2회기성내역서" xfId="8453"/>
    <cellStyle name="_적격(화산) _1차수정설계내역서(현장)_가시설공사(2차변경)_2회기성내역서_지급내역,조서,검사원-전기공사" xfId="8454"/>
    <cellStyle name="_적격(화산) _1차수정설계내역서(현장)_가시설공사(2차변경)_2회기성내역서_지급내역,조서,검사원-전기공사_북청3회양산기성내역(전기)051027" xfId="8455"/>
    <cellStyle name="_적격(화산) _1차수정설계내역서(현장)_가시설공사(2차변경)_지급내역,조서,검사원-전기공사" xfId="8456"/>
    <cellStyle name="_적격(화산) _1차수정설계내역서(현장)_가시설공사(2차변경)_지급내역,조서,검사원-전기공사_1" xfId="8457"/>
    <cellStyle name="_적격(화산) _1차수정설계내역서(현장)_가시설공사(2차변경)_지급내역,조서,검사원-전기공사_1_북청3회양산기성내역(전기)051027" xfId="8458"/>
    <cellStyle name="_적격(화산) _1차수정설계내역서(현장)_가시설공사(2차변경)_지급내역,조서,검사원-전기공사_지급내역,조서,검사원-전기공사" xfId="8459"/>
    <cellStyle name="_적격(화산) _1차수정설계내역서(현장)_가시설공사(2차변경)_지급내역,조서,검사원-전기공사_지급내역,조서,검사원-전기공사_북청3회양산기성내역(전기)051027" xfId="8460"/>
    <cellStyle name="_적격(화산) _1차수정설계내역서(현장)_내역서" xfId="8461"/>
    <cellStyle name="_적격(화산) _1차수정설계내역서(현장)_내역서_2회기성내역서" xfId="8462"/>
    <cellStyle name="_적격(화산) _1차수정설계내역서(현장)_내역서_2회기성내역서_지급내역,조서,검사원-전기공사" xfId="8463"/>
    <cellStyle name="_적격(화산) _1차수정설계내역서(현장)_내역서_2회기성내역서_지급내역,조서,검사원-전기공사_북청3회양산기성내역(전기)051027" xfId="8464"/>
    <cellStyle name="_적격(화산) _1차수정설계내역서(현장)_내역서_지급내역,조서,검사원-전기공사" xfId="8465"/>
    <cellStyle name="_적격(화산) _1차수정설계내역서(현장)_내역서_지급내역,조서,검사원-전기공사_1" xfId="8466"/>
    <cellStyle name="_적격(화산) _1차수정설계내역서(현장)_내역서_지급내역,조서,검사원-전기공사_1_북청3회양산기성내역(전기)051027" xfId="8467"/>
    <cellStyle name="_적격(화산) _1차수정설계내역서(현장)_내역서_지급내역,조서,검사원-전기공사_지급내역,조서,검사원-전기공사" xfId="8468"/>
    <cellStyle name="_적격(화산) _1차수정설계내역서(현장)_내역서_지급내역,조서,검사원-전기공사_지급내역,조서,검사원-전기공사_북청3회양산기성내역(전기)051027" xfId="8469"/>
    <cellStyle name="_적격(화산) _1차수정설계내역서(현장)_본사설명" xfId="8470"/>
    <cellStyle name="_적격(화산) _1차수정설계내역서(현장)_본사설명_2회기성내역서" xfId="8471"/>
    <cellStyle name="_적격(화산) _1차수정설계내역서(현장)_본사설명_2회기성내역서_지급내역,조서,검사원-전기공사" xfId="8472"/>
    <cellStyle name="_적격(화산) _1차수정설계내역서(현장)_본사설명_2회기성내역서_지급내역,조서,검사원-전기공사_북청3회양산기성내역(전기)051027" xfId="8473"/>
    <cellStyle name="_적격(화산) _1차수정설계내역서(현장)_본사설명_지급내역,조서,검사원-전기공사" xfId="8474"/>
    <cellStyle name="_적격(화산) _1차수정설계내역서(현장)_본사설명_지급내역,조서,검사원-전기공사_1" xfId="8475"/>
    <cellStyle name="_적격(화산) _1차수정설계내역서(현장)_본사설명_지급내역,조서,검사원-전기공사_1_북청3회양산기성내역(전기)051027" xfId="8476"/>
    <cellStyle name="_적격(화산) _1차수정설계내역서(현장)_본사설명_지급내역,조서,검사원-전기공사_지급내역,조서,검사원-전기공사" xfId="8477"/>
    <cellStyle name="_적격(화산) _1차수정설계내역서(현장)_본사설명_지급내역,조서,검사원-전기공사_지급내역,조서,검사원-전기공사_북청3회양산기성내역(전기)051027" xfId="8478"/>
    <cellStyle name="_적격(화산) _1차수정설계내역서(현장)_설계누락 검토(설계리스크)" xfId="8479"/>
    <cellStyle name="_적격(화산) _1차수정설계내역서(현장)_설계누락 검토(설계리스크)_2회기성내역서" xfId="8480"/>
    <cellStyle name="_적격(화산) _1차수정설계내역서(현장)_설계누락 검토(설계리스크)_2회기성내역서_지급내역,조서,검사원-전기공사" xfId="8481"/>
    <cellStyle name="_적격(화산) _1차수정설계내역서(현장)_설계누락 검토(설계리스크)_2회기성내역서_지급내역,조서,검사원-전기공사_북청3회양산기성내역(전기)051027" xfId="8482"/>
    <cellStyle name="_적격(화산) _1차수정설계내역서(현장)_설계누락 검토(설계리스크)_지급내역,조서,검사원-전기공사" xfId="8483"/>
    <cellStyle name="_적격(화산) _1차수정설계내역서(현장)_설계누락 검토(설계리스크)_지급내역,조서,검사원-전기공사_1" xfId="8484"/>
    <cellStyle name="_적격(화산) _1차수정설계내역서(현장)_설계누락 검토(설계리스크)_지급내역,조서,검사원-전기공사_1_북청3회양산기성내역(전기)051027" xfId="8485"/>
    <cellStyle name="_적격(화산) _1차수정설계내역서(현장)_설계누락 검토(설계리스크)_지급내역,조서,검사원-전기공사_지급내역,조서,검사원-전기공사" xfId="8486"/>
    <cellStyle name="_적격(화산) _1차수정설계내역서(현장)_설계누락 검토(설계리스크)_지급내역,조서,검사원-전기공사_지급내역,조서,검사원-전기공사_북청3회양산기성내역(전기)051027" xfId="8487"/>
    <cellStyle name="_적격(화산) _1차수정설계내역서(현장)_설계누락 내역(설계리스크)" xfId="8488"/>
    <cellStyle name="_적격(화산) _1차수정설계내역서(현장)_설계누락 내역(설계리스크)_2회기성내역서" xfId="8489"/>
    <cellStyle name="_적격(화산) _1차수정설계내역서(현장)_설계누락 내역(설계리스크)_2회기성내역서_지급내역,조서,검사원-전기공사" xfId="8490"/>
    <cellStyle name="_적격(화산) _1차수정설계내역서(현장)_설계누락 내역(설계리스크)_2회기성내역서_지급내역,조서,검사원-전기공사_북청3회양산기성내역(전기)051027" xfId="8491"/>
    <cellStyle name="_적격(화산) _1차수정설계내역서(현장)_설계누락 내역(설계리스크)_지급내역,조서,검사원-전기공사" xfId="8492"/>
    <cellStyle name="_적격(화산) _1차수정설계내역서(현장)_설계누락 내역(설계리스크)_지급내역,조서,검사원-전기공사_1" xfId="8493"/>
    <cellStyle name="_적격(화산) _1차수정설계내역서(현장)_설계누락 내역(설계리스크)_지급내역,조서,검사원-전기공사_1_북청3회양산기성내역(전기)051027" xfId="8494"/>
    <cellStyle name="_적격(화산) _1차수정설계내역서(현장)_설계누락 내역(설계리스크)_지급내역,조서,검사원-전기공사_지급내역,조서,검사원-전기공사" xfId="8495"/>
    <cellStyle name="_적격(화산) _1차수정설계내역서(현장)_설계누락 내역(설계리스크)_지급내역,조서,검사원-전기공사_지급내역,조서,검사원-전기공사_북청3회양산기성내역(전기)051027" xfId="8496"/>
    <cellStyle name="_적격(화산) _1차수정설계내역서(현장)_설계누락 내역(설계리스크)-1" xfId="8497"/>
    <cellStyle name="_적격(화산) _1차수정설계내역서(현장)_설계누락 내역(설계리스크)-1_2회기성내역서" xfId="8498"/>
    <cellStyle name="_적격(화산) _1차수정설계내역서(현장)_설계누락 내역(설계리스크)-1_2회기성내역서_지급내역,조서,검사원-전기공사" xfId="8499"/>
    <cellStyle name="_적격(화산) _1차수정설계내역서(현장)_설계누락 내역(설계리스크)-1_2회기성내역서_지급내역,조서,검사원-전기공사_북청3회양산기성내역(전기)051027" xfId="8500"/>
    <cellStyle name="_적격(화산) _1차수정설계내역서(현장)_설계누락 내역(설계리스크)-1_지급내역,조서,검사원-전기공사" xfId="8501"/>
    <cellStyle name="_적격(화산) _1차수정설계내역서(현장)_설계누락 내역(설계리스크)-1_지급내역,조서,검사원-전기공사_1" xfId="8502"/>
    <cellStyle name="_적격(화산) _1차수정설계내역서(현장)_설계누락 내역(설계리스크)-1_지급내역,조서,검사원-전기공사_1_북청3회양산기성내역(전기)051027" xfId="8503"/>
    <cellStyle name="_적격(화산) _1차수정설계내역서(현장)_설계누락 내역(설계리스크)-1_지급내역,조서,검사원-전기공사_지급내역,조서,검사원-전기공사" xfId="8504"/>
    <cellStyle name="_적격(화산) _1차수정설계내역서(현장)_설계누락 내역(설계리스크)-1_지급내역,조서,검사원-전기공사_지급내역,조서,검사원-전기공사_북청3회양산기성내역(전기)051027" xfId="8505"/>
    <cellStyle name="_적격(화산) _1차수정설계내역서(현장)_실행적용 - 설계내역서(토목)-당초분(도급실행비교)" xfId="8506"/>
    <cellStyle name="_적격(화산) _1차수정설계내역서(현장)_실행적용 - 설계내역서(토목)-당초분(도급실행비교)_2회기성내역서" xfId="8507"/>
    <cellStyle name="_적격(화산) _1차수정설계내역서(현장)_실행적용 - 설계내역서(토목)-당초분(도급실행비교)_2회기성내역서_지급내역,조서,검사원-전기공사" xfId="8508"/>
    <cellStyle name="_적격(화산) _1차수정설계내역서(현장)_실행적용 - 설계내역서(토목)-당초분(도급실행비교)_2회기성내역서_지급내역,조서,검사원-전기공사_북청3회양산기성내역(전기)051027" xfId="8509"/>
    <cellStyle name="_적격(화산) _1차수정설계내역서(현장)_실행적용 - 설계내역서(토목)-당초분(도급실행비교)_지급내역,조서,검사원-전기공사" xfId="8510"/>
    <cellStyle name="_적격(화산) _1차수정설계내역서(현장)_실행적용 - 설계내역서(토목)-당초분(도급실행비교)_지급내역,조서,검사원-전기공사_1" xfId="8511"/>
    <cellStyle name="_적격(화산) _1차수정설계내역서(현장)_실행적용 - 설계내역서(토목)-당초분(도급실행비교)_지급내역,조서,검사원-전기공사_1_북청3회양산기성내역(전기)051027" xfId="8512"/>
    <cellStyle name="_적격(화산) _1차수정설계내역서(현장)_실행적용 - 설계내역서(토목)-당초분(도급실행비교)_지급내역,조서,검사원-전기공사_지급내역,조서,검사원-전기공사" xfId="8513"/>
    <cellStyle name="_적격(화산) _1차수정설계내역서(현장)_실행적용 - 설계내역서(토목)-당초분(도급실행비교)_지급내역,조서,검사원-전기공사_지급내역,조서,검사원-전기공사_북청3회양산기성내역(전기)051027" xfId="8514"/>
    <cellStyle name="_적격(화산) _1차수정설계내역서(현장)_지급내역,조서,검사원-전기공사" xfId="8515"/>
    <cellStyle name="_적격(화산) _1차수정설계내역서(현장)_지급내역,조서,검사원-전기공사_1" xfId="8516"/>
    <cellStyle name="_적격(화산) _1차수정설계내역서(현장)_지급내역,조서,검사원-전기공사_1_북청3회양산기성내역(전기)051027" xfId="8517"/>
    <cellStyle name="_적격(화산) _1차수정설계내역서(현장)_지급내역,조서,검사원-전기공사_지급내역,조서,검사원-전기공사" xfId="8518"/>
    <cellStyle name="_적격(화산) _1차수정설계내역서(현장)_지급내역,조서,검사원-전기공사_지급내역,조서,검사원-전기공사_북청3회양산기성내역(전기)051027" xfId="8519"/>
    <cellStyle name="_적격(화산) _1차수정설계내역서(현장)_철근가공조립검토(설계리스크)" xfId="8520"/>
    <cellStyle name="_적격(화산) _1차수정설계내역서(현장)_철근가공조립검토(설계리스크)_2회기성내역서" xfId="8521"/>
    <cellStyle name="_적격(화산) _1차수정설계내역서(현장)_철근가공조립검토(설계리스크)_2회기성내역서_지급내역,조서,검사원-전기공사" xfId="8522"/>
    <cellStyle name="_적격(화산) _1차수정설계내역서(현장)_철근가공조립검토(설계리스크)_2회기성내역서_지급내역,조서,검사원-전기공사_북청3회양산기성내역(전기)051027" xfId="8523"/>
    <cellStyle name="_적격(화산) _1차수정설계내역서(현장)_철근가공조립검토(설계리스크)_지급내역,조서,검사원-전기공사" xfId="8524"/>
    <cellStyle name="_적격(화산) _1차수정설계내역서(현장)_철근가공조립검토(설계리스크)_지급내역,조서,검사원-전기공사_1" xfId="8525"/>
    <cellStyle name="_적격(화산) _1차수정설계내역서(현장)_철근가공조립검토(설계리스크)_지급내역,조서,검사원-전기공사_1_북청3회양산기성내역(전기)051027" xfId="8526"/>
    <cellStyle name="_적격(화산) _1차수정설계내역서(현장)_철근가공조립검토(설계리스크)_지급내역,조서,검사원-전기공사_지급내역,조서,검사원-전기공사" xfId="8527"/>
    <cellStyle name="_적격(화산) _1차수정설계내역서(현장)_철근가공조립검토(설계리스크)_지급내역,조서,검사원-전기공사_지급내역,조서,검사원-전기공사_북청3회양산기성내역(전기)051027" xfId="8528"/>
    <cellStyle name="_적격(화산) _1차수정설계내역서(현장)_추가공사 내역(설계리스크)" xfId="8529"/>
    <cellStyle name="_적격(화산) _1차수정설계내역서(현장)_추가공사 내역(설계리스크)_2회기성내역서" xfId="8530"/>
    <cellStyle name="_적격(화산) _1차수정설계내역서(현장)_추가공사 내역(설계리스크)_2회기성내역서_지급내역,조서,검사원-전기공사" xfId="8531"/>
    <cellStyle name="_적격(화산) _1차수정설계내역서(현장)_추가공사 내역(설계리스크)_2회기성내역서_지급내역,조서,검사원-전기공사_북청3회양산기성내역(전기)051027" xfId="8532"/>
    <cellStyle name="_적격(화산) _1차수정설계내역서(현장)_추가공사 내역(설계리스크)_지급내역,조서,검사원-전기공사" xfId="8533"/>
    <cellStyle name="_적격(화산) _1차수정설계내역서(현장)_추가공사 내역(설계리스크)_지급내역,조서,검사원-전기공사_1" xfId="8534"/>
    <cellStyle name="_적격(화산) _1차수정설계내역서(현장)_추가공사 내역(설계리스크)_지급내역,조서,검사원-전기공사_1_북청3회양산기성내역(전기)051027" xfId="8535"/>
    <cellStyle name="_적격(화산) _1차수정설계내역서(현장)_추가공사 내역(설계리스크)_지급내역,조서,검사원-전기공사_지급내역,조서,검사원-전기공사" xfId="8536"/>
    <cellStyle name="_적격(화산) _1차수정설계내역서(현장)_추가공사 내역(설계리스크)_지급내역,조서,검사원-전기공사_지급내역,조서,검사원-전기공사_북청3회양산기성내역(전기)051027" xfId="8537"/>
    <cellStyle name="_적격(화산) _1차수정설계내역서(현장)_추가공사 내역서(P10,P16)" xfId="8538"/>
    <cellStyle name="_적격(화산) _1차수정설계내역서(현장)_추가공사 내역서(P10,P16)_2회기성내역서" xfId="8539"/>
    <cellStyle name="_적격(화산) _1차수정설계내역서(현장)_추가공사 내역서(P10,P16)_2회기성내역서_지급내역,조서,검사원-전기공사" xfId="8540"/>
    <cellStyle name="_적격(화산) _1차수정설계내역서(현장)_추가공사 내역서(P10,P16)_2회기성내역서_지급내역,조서,검사원-전기공사_북청3회양산기성내역(전기)051027" xfId="8541"/>
    <cellStyle name="_적격(화산) _1차수정설계내역서(현장)_추가공사 내역서(P10,P16)_지급내역,조서,검사원-전기공사" xfId="8542"/>
    <cellStyle name="_적격(화산) _1차수정설계내역서(현장)_추가공사 내역서(P10,P16)_지급내역,조서,검사원-전기공사_1" xfId="8543"/>
    <cellStyle name="_적격(화산) _1차수정설계내역서(현장)_추가공사 내역서(P10,P16)_지급내역,조서,검사원-전기공사_1_북청3회양산기성내역(전기)051027" xfId="8544"/>
    <cellStyle name="_적격(화산) _1차수정설계내역서(현장)_추가공사 내역서(P10,P16)_지급내역,조서,검사원-전기공사_지급내역,조서,검사원-전기공사" xfId="8545"/>
    <cellStyle name="_적격(화산) _1차수정설계내역서(현장)_추가공사 내역서(P10,P16)_지급내역,조서,검사원-전기공사_지급내역,조서,검사원-전기공사_북청3회양산기성내역(전기)051027" xfId="8546"/>
    <cellStyle name="_적격(화산) _1차수정설계내역서(현장)_하도급계약요청 가시설(양산선3공구)" xfId="8547"/>
    <cellStyle name="_적격(화산) _1차수정설계내역서(현장)_하도급계약요청 가시설(양산선3공구)_2회기성내역서" xfId="8548"/>
    <cellStyle name="_적격(화산) _1차수정설계내역서(현장)_하도급계약요청 가시설(양산선3공구)_2회기성내역서_지급내역,조서,검사원-전기공사" xfId="8549"/>
    <cellStyle name="_적격(화산) _1차수정설계내역서(현장)_하도급계약요청 가시설(양산선3공구)_2회기성내역서_지급내역,조서,검사원-전기공사_북청3회양산기성내역(전기)051027" xfId="8550"/>
    <cellStyle name="_적격(화산) _1차수정설계내역서(현장)_하도급계약요청 가시설(양산선3공구)_지급내역,조서,검사원-전기공사" xfId="8551"/>
    <cellStyle name="_적격(화산) _1차수정설계내역서(현장)_하도급계약요청 가시설(양산선3공구)_지급내역,조서,검사원-전기공사_1" xfId="8552"/>
    <cellStyle name="_적격(화산) _1차수정설계내역서(현장)_하도급계약요청 가시설(양산선3공구)_지급내역,조서,검사원-전기공사_1_북청3회양산기성내역(전기)051027" xfId="8553"/>
    <cellStyle name="_적격(화산) _1차수정설계내역서(현장)_하도급계약요청 가시설(양산선3공구)_지급내역,조서,검사원-전기공사_지급내역,조서,검사원-전기공사" xfId="8554"/>
    <cellStyle name="_적격(화산) _1차수정설계내역서(현장)_하도급계약요청 가시설(양산선3공구)_지급내역,조서,검사원-전기공사_지급내역,조서,검사원-전기공사_북청3회양산기성내역(전기)051027" xfId="8555"/>
    <cellStyle name="_적격(화산) _1차수정설계내역서(현장)_하도급계획(가시설)" xfId="8556"/>
    <cellStyle name="_적격(화산) _1차수정설계내역서(현장)_하도급계획(가시설)_2회기성내역서" xfId="8557"/>
    <cellStyle name="_적격(화산) _1차수정설계내역서(현장)_하도급계획(가시설)_2회기성내역서_지급내역,조서,검사원-전기공사" xfId="8558"/>
    <cellStyle name="_적격(화산) _1차수정설계내역서(현장)_하도급계획(가시설)_2회기성내역서_지급내역,조서,검사원-전기공사_북청3회양산기성내역(전기)051027" xfId="8559"/>
    <cellStyle name="_적격(화산) _1차수정설계내역서(현장)_하도급계획(가시설)_지급내역,조서,검사원-전기공사" xfId="8560"/>
    <cellStyle name="_적격(화산) _1차수정설계내역서(현장)_하도급계획(가시설)_지급내역,조서,검사원-전기공사_1" xfId="8561"/>
    <cellStyle name="_적격(화산) _1차수정설계내역서(현장)_하도급계획(가시설)_지급내역,조서,검사원-전기공사_1_북청3회양산기성내역(전기)051027" xfId="8562"/>
    <cellStyle name="_적격(화산) _1차수정설계내역서(현장)_하도급계획(가시설)_지급내역,조서,검사원-전기공사_지급내역,조서,검사원-전기공사" xfId="8563"/>
    <cellStyle name="_적격(화산) _1차수정설계내역서(현장)_하도급계획(가시설)_지급내역,조서,검사원-전기공사_지급내역,조서,검사원-전기공사_북청3회양산기성내역(전기)051027" xfId="8564"/>
    <cellStyle name="_적격(화산) _1차수정설계내역서(현장)_하도급계획(가시설)11111" xfId="8565"/>
    <cellStyle name="_적격(화산) _1차수정설계내역서(현장)_하도급계획(가시설)11111_2회기성내역서" xfId="8566"/>
    <cellStyle name="_적격(화산) _1차수정설계내역서(현장)_하도급계획(가시설)11111_2회기성내역서_지급내역,조서,검사원-전기공사" xfId="8567"/>
    <cellStyle name="_적격(화산) _1차수정설계내역서(현장)_하도급계획(가시설)11111_2회기성내역서_지급내역,조서,검사원-전기공사_북청3회양산기성내역(전기)051027" xfId="8568"/>
    <cellStyle name="_적격(화산) _1차수정설계내역서(현장)_하도급계획(가시설)11111_지급내역,조서,검사원-전기공사" xfId="8569"/>
    <cellStyle name="_적격(화산) _1차수정설계내역서(현장)_하도급계획(가시설)11111_지급내역,조서,검사원-전기공사_1" xfId="8570"/>
    <cellStyle name="_적격(화산) _1차수정설계내역서(현장)_하도급계획(가시설)11111_지급내역,조서,검사원-전기공사_1_북청3회양산기성내역(전기)051027" xfId="8571"/>
    <cellStyle name="_적격(화산) _1차수정설계내역서(현장)_하도급계획(가시설)11111_지급내역,조서,검사원-전기공사_지급내역,조서,검사원-전기공사" xfId="8572"/>
    <cellStyle name="_적격(화산) _1차수정설계내역서(현장)_하도급계획(가시설)11111_지급내역,조서,검사원-전기공사_지급내역,조서,검사원-전기공사_북청3회양산기성내역(전기)051027" xfId="8573"/>
    <cellStyle name="_적격(화산) _2003발주설계서2" xfId="8574"/>
    <cellStyle name="_적격(화산) _2회기성내역서" xfId="8575"/>
    <cellStyle name="_적격(화산) _2회기성내역서_지급내역,조서,검사원-전기공사" xfId="8576"/>
    <cellStyle name="_적격(화산) _2회기성내역서_지급내역,조서,검사원-전기공사_북청3회양산기성내역(전기)051027" xfId="8577"/>
    <cellStyle name="_적격(화산) _3.0무안광주3공구(입찰가실행-최종)" xfId="8578"/>
    <cellStyle name="_적격(화산) _3.0무안광주3공구(입찰가실행-최종)_(무안)가실행" xfId="8579"/>
    <cellStyle name="_적격(화산) _3.0무안광주3공구(입찰가실행-최종)_(무안)가실행_2003발주설계서2" xfId="8580"/>
    <cellStyle name="_적격(화산) _3.0무안광주3공구(입찰가실행-최종)_2003발주설계서2" xfId="8581"/>
    <cellStyle name="_적격(화산) _6월기성" xfId="8582"/>
    <cellStyle name="_적격(화산) _6월기성_원등수량" xfId="8583"/>
    <cellStyle name="_적격(화산) _6월기성_원등수량_일체형배전반" xfId="8584"/>
    <cellStyle name="_적격(화산) _6월기성_일체형배전반" xfId="8585"/>
    <cellStyle name="_적격(화산) _강변북로-견적대비" xfId="1620"/>
    <cellStyle name="_적격(화산) _강변북로-견적대비_산청-수동간견적의뢰(계측및보링)" xfId="1621"/>
    <cellStyle name="_적격(화산) _고창장성1공구(가실행-최종)" xfId="8586"/>
    <cellStyle name="_적격(화산) _고창장성1공구(가실행-최종)_2003발주설계서2" xfId="8587"/>
    <cellStyle name="_적격(화산) _고창장성1공구일위대가" xfId="8588"/>
    <cellStyle name="_적격(화산) _고창장성1공구일위대가_2003발주설계서2" xfId="8589"/>
    <cellStyle name="_적격(화산) _당진대전-5 설투견" xfId="8590"/>
    <cellStyle name="_적격(화산) _당진대전-5 설투견_6월기성" xfId="8591"/>
    <cellStyle name="_적격(화산) _당진대전-5 설투견_6월기성_원등수량" xfId="8592"/>
    <cellStyle name="_적격(화산) _당진대전-5 설투견_6월기성_원등수량_일체형배전반" xfId="8593"/>
    <cellStyle name="_적격(화산) _당진대전-5 설투견_6월기성_일체형배전반" xfId="8594"/>
    <cellStyle name="_적격(화산) _당진대전-5 설투견_원등수량" xfId="8595"/>
    <cellStyle name="_적격(화산) _당진대전-5 설투견_원등수량_일체형배전반" xfId="8596"/>
    <cellStyle name="_적격(화산) _당진대전-5 설투견_일체형배전반" xfId="8597"/>
    <cellStyle name="_적격(화산) _당초(2002.03)" xfId="8598"/>
    <cellStyle name="_적격(화산) _당초(2002.03)_2회기성내역서" xfId="8599"/>
    <cellStyle name="_적격(화산) _당초(2002.03)_2회기성내역서_지급내역,조서,검사원-전기공사" xfId="8600"/>
    <cellStyle name="_적격(화산) _당초(2002.03)_2회기성내역서_지급내역,조서,검사원-전기공사_북청3회양산기성내역(전기)051027" xfId="8601"/>
    <cellStyle name="_적격(화산) _당초(2002.03)_지급내역,조서,검사원-전기공사" xfId="8602"/>
    <cellStyle name="_적격(화산) _당초(2002.03)_지급내역,조서,검사원-전기공사_1" xfId="8603"/>
    <cellStyle name="_적격(화산) _당초(2002.03)_지급내역,조서,검사원-전기공사_1_북청3회양산기성내역(전기)051027" xfId="8604"/>
    <cellStyle name="_적격(화산) _당초(2002.03)_지급내역,조서,검사원-전기공사_지급내역,조서,검사원-전기공사" xfId="8605"/>
    <cellStyle name="_적격(화산) _당초(2002.03)_지급내역,조서,검사원-전기공사_지급내역,조서,검사원-전기공사_북청3회양산기성내역(전기)051027" xfId="8606"/>
    <cellStyle name="_적격(화산) _무안광주2공구-견적대비" xfId="1622"/>
    <cellStyle name="_적격(화산) _무안광주2공구-견적대비_산청-수동간견적의뢰(계측및보링)" xfId="1623"/>
    <cellStyle name="_적격(화산) _보고자료" xfId="1624"/>
    <cellStyle name="_적격(화산) _보고자료_산청-수동간견적의뢰(계측및보링)" xfId="1625"/>
    <cellStyle name="_적격(화산) _부대입찰자대비" xfId="8607"/>
    <cellStyle name="_적격(화산) _부대입찰자대비_2회기성내역서" xfId="8608"/>
    <cellStyle name="_적격(화산) _부대입찰자대비_2회기성내역서_지급내역,조서,검사원-전기공사" xfId="8609"/>
    <cellStyle name="_적격(화산) _부대입찰자대비_2회기성내역서_지급내역,조서,검사원-전기공사_북청3회양산기성내역(전기)051027" xfId="8610"/>
    <cellStyle name="_적격(화산) _부대입찰자대비_지급내역,조서,검사원-전기공사" xfId="8611"/>
    <cellStyle name="_적격(화산) _부대입찰자대비_지급내역,조서,검사원-전기공사_1" xfId="8612"/>
    <cellStyle name="_적격(화산) _부대입찰자대비_지급내역,조서,검사원-전기공사_1_북청3회양산기성내역(전기)051027" xfId="8613"/>
    <cellStyle name="_적격(화산) _부대입찰자대비_지급내역,조서,검사원-전기공사_지급내역,조서,검사원-전기공사" xfId="8614"/>
    <cellStyle name="_적격(화산) _부대입찰자대비_지급내역,조서,검사원-전기공사_지급내역,조서,검사원-전기공사_북청3회양산기성내역(전기)051027" xfId="8615"/>
    <cellStyle name="_적격(화산) _부대입찰자대비3" xfId="8616"/>
    <cellStyle name="_적격(화산) _부대입찰자대비3_2회기성내역서" xfId="8617"/>
    <cellStyle name="_적격(화산) _부대입찰자대비3_2회기성내역서_지급내역,조서,검사원-전기공사" xfId="8618"/>
    <cellStyle name="_적격(화산) _부대입찰자대비3_2회기성내역서_지급내역,조서,검사원-전기공사_북청3회양산기성내역(전기)051027" xfId="8619"/>
    <cellStyle name="_적격(화산) _부대입찰자대비3_지급내역,조서,검사원-전기공사" xfId="8620"/>
    <cellStyle name="_적격(화산) _부대입찰자대비3_지급내역,조서,검사원-전기공사_1" xfId="8621"/>
    <cellStyle name="_적격(화산) _부대입찰자대비3_지급내역,조서,검사원-전기공사_1_북청3회양산기성내역(전기)051027" xfId="8622"/>
    <cellStyle name="_적격(화산) _부대입찰자대비3_지급내역,조서,검사원-전기공사_지급내역,조서,검사원-전기공사" xfId="8623"/>
    <cellStyle name="_적격(화산) _부대입찰자대비3_지급내역,조서,검사원-전기공사_지급내역,조서,검사원-전기공사_북청3회양산기성내역(전기)051027" xfId="8624"/>
    <cellStyle name="_적격(화산) _산청-수동간견적의뢰(계측및보링)" xfId="1626"/>
    <cellStyle name="_적격(화산) _신규집행" xfId="1627"/>
    <cellStyle name="_적격(화산) _신규집행_산청-수동간견적의뢰(계측및보링)" xfId="1628"/>
    <cellStyle name="_적격(화산) _원등수량" xfId="8625"/>
    <cellStyle name="_적격(화산) _원등수량_일체형배전반" xfId="8626"/>
    <cellStyle name="_적격(화산) _이양능주1공구-견적대비" xfId="1629"/>
    <cellStyle name="_적격(화산) _이양능주1공구-견적대비_산청-수동간견적의뢰(계측및보링)" xfId="1630"/>
    <cellStyle name="_적격(화산) _일체형배전반" xfId="8627"/>
    <cellStyle name="_적격(화산) _지급내역,조서,검사원-전기공사" xfId="8628"/>
    <cellStyle name="_적격(화산) _지급내역,조서,검사원-전기공사_1" xfId="8629"/>
    <cellStyle name="_적격(화산) _지급내역,조서,검사원-전기공사_1_북청3회양산기성내역(전기)051027" xfId="8630"/>
    <cellStyle name="_적격(화산) _지급내역,조서,검사원-전기공사_지급내역,조서,검사원-전기공사" xfId="8631"/>
    <cellStyle name="_적격(화산) _지급내역,조서,검사원-전기공사_지급내역,조서,검사원-전기공사_북청3회양산기성내역(전기)051027" xfId="8632"/>
    <cellStyle name="_적격(화산) _집행단가블랙다운1" xfId="1631"/>
    <cellStyle name="_적격(화산) _집행단가블랙다운1_산청-수동간견적의뢰(계측및보링)" xfId="1632"/>
    <cellStyle name="_적격(화산) _집행단가블랙다운1_집행단가블랙다운1" xfId="1633"/>
    <cellStyle name="_적격(화산) _집행단가블랙다운1_집행단가블랙다운1_산청-수동간견적의뢰(계측및보링)" xfId="1634"/>
    <cellStyle name="_적격(화산) _현타 하도급" xfId="8633"/>
    <cellStyle name="_적격(화산) _현타 하도급_2회기성내역서" xfId="8634"/>
    <cellStyle name="_적격(화산) _현타 하도급_2회기성내역서_지급내역,조서,검사원-전기공사" xfId="8635"/>
    <cellStyle name="_적격(화산) _현타 하도급_2회기성내역서_지급내역,조서,검사원-전기공사_북청3회양산기성내역(전기)051027" xfId="8636"/>
    <cellStyle name="_적격(화산) _현타 하도급_지급내역,조서,검사원-전기공사" xfId="8637"/>
    <cellStyle name="_적격(화산) _현타 하도급_지급내역,조서,검사원-전기공사_1" xfId="8638"/>
    <cellStyle name="_적격(화산) _현타 하도급_지급내역,조서,검사원-전기공사_1_북청3회양산기성내역(전기)051027" xfId="8639"/>
    <cellStyle name="_적격(화산) _현타 하도급_지급내역,조서,검사원-전기공사_지급내역,조서,검사원-전기공사" xfId="8640"/>
    <cellStyle name="_적격(화산) _현타 하도급_지급내역,조서,검사원-전기공사_지급내역,조서,검사원-전기공사_북청3회양산기성내역(전기)051027" xfId="8641"/>
    <cellStyle name="_적격예상투찰" xfId="8642"/>
    <cellStyle name="_적격예상투찰_(무안)가실행" xfId="8643"/>
    <cellStyle name="_적격예상투찰_(무안)가실행_2003발주설계서2" xfId="8644"/>
    <cellStyle name="_적격예상투찰_~att2B5A" xfId="8645"/>
    <cellStyle name="_적격예상투찰_~att2B5A_2003발주설계서2" xfId="8646"/>
    <cellStyle name="_적격예상투찰_2003발주설계서2" xfId="8647"/>
    <cellStyle name="_적격예상투찰_3.0무안광주3공구(입찰가실행-최종)" xfId="8648"/>
    <cellStyle name="_적격예상투찰_3.0무안광주3공구(입찰가실행-최종)_(무안)가실행" xfId="8649"/>
    <cellStyle name="_적격예상투찰_3.0무안광주3공구(입찰가실행-최종)_(무안)가실행_2003발주설계서2" xfId="8650"/>
    <cellStyle name="_적격예상투찰_3.0무안광주3공구(입찰가실행-최종)_2003발주설계서2" xfId="8651"/>
    <cellStyle name="_적격예상투찰_고창장성1공구(가실행-최종)" xfId="8652"/>
    <cellStyle name="_적격예상투찰_고창장성1공구(가실행-최종)_2003발주설계서2" xfId="8653"/>
    <cellStyle name="_적격예상투찰_고창장성1공구일위대가" xfId="8654"/>
    <cellStyle name="_적격예상투찰_고창장성1공구일위대가_2003발주설계서2" xfId="8655"/>
    <cellStyle name="_전기단가산출서" xfId="8656"/>
    <cellStyle name="_전기및접지 수량및단가산출서(부산청)" xfId="8657"/>
    <cellStyle name="_전기및접지 수량및단가산출서(익산청)" xfId="8658"/>
    <cellStyle name="_전기사용용량계산-0731" xfId="8659"/>
    <cellStyle name="_전기산출서" xfId="8660"/>
    <cellStyle name="_전기산출서(0127)" xfId="8661"/>
    <cellStyle name="_전기산출서18학급(0221)" xfId="8662"/>
    <cellStyle name="_전기설비일위대가" xfId="8663"/>
    <cellStyle name="_전기수량및단가산출서" xfId="8664"/>
    <cellStyle name="_전기수량및단가산출서_0607" xfId="8665"/>
    <cellStyle name="_전기수량및단가산출서_0714" xfId="8666"/>
    <cellStyle name="_전라선 " xfId="8667"/>
    <cellStyle name="_전력내역" xfId="8668"/>
    <cellStyle name="_전력내역_구덕터널배전반설치" xfId="8669"/>
    <cellStyle name="_전력분담내역(동영)" xfId="8670"/>
    <cellStyle name="_전력분담내역(동영)_구덕터널배전반설치" xfId="8671"/>
    <cellStyle name="_전력분담내역(세이브)" xfId="8672"/>
    <cellStyle name="_전력분담내역(세이브)_구덕터널배전반설치" xfId="8673"/>
    <cellStyle name="_전송기타예산내역서" xfId="1635"/>
    <cellStyle name="_전압강하계산서" xfId="8674"/>
    <cellStyle name="_전자지불(삼성SDS)" xfId="8675"/>
    <cellStyle name="_전자지불-(케이비)" xfId="8676"/>
    <cellStyle name="_전체 개괄 내역(삼성SDS)" xfId="8677"/>
    <cellStyle name="_전포2가압장 설계서" xfId="8678"/>
    <cellStyle name="_접도구역표지판철거-250" xfId="8679"/>
    <cellStyle name="_정문전기공사최종" xfId="8680"/>
    <cellStyle name="_정산-2" xfId="8681"/>
    <cellStyle name="_정산내역" xfId="8682"/>
    <cellStyle name="_정산-노원1" xfId="1636"/>
    <cellStyle name="_정우견적서" xfId="8683"/>
    <cellStyle name="_제목" xfId="1637"/>
    <cellStyle name="_제목_내역서" xfId="1638"/>
    <cellStyle name="_조경(본공사)" xfId="1639"/>
    <cellStyle name="_조경(본공사)_02.창룡문주변 공원 및 주차장 조성공사" xfId="1640"/>
    <cellStyle name="_조경(본공사)_02.창룡문주변 공원 및 주차장 조성공사_02.창룡문주변 공원 및 주차장 조성공사" xfId="1641"/>
    <cellStyle name="_조경(본공사)수정" xfId="1642"/>
    <cellStyle name="_조경(본공사)수정_02.창룡문주변 공원 및 주차장 조성공사" xfId="1643"/>
    <cellStyle name="_조경(본공사)수정_02.창룡문주변 공원 및 주차장 조성공사_02.창룡문주변 공원 및 주차장 조성공사" xfId="1644"/>
    <cellStyle name="_종합" xfId="8684"/>
    <cellStyle name="_주북교-한터초교(자라다)견적-20041207" xfId="8685"/>
    <cellStyle name="_주유소 내역최종12.11" xfId="8686"/>
    <cellStyle name="_주정차견적(인천동구)" xfId="8687"/>
    <cellStyle name="_준공 배전" xfId="8688"/>
    <cellStyle name="_준공(미아동 김성환)" xfId="8689"/>
    <cellStyle name="_준공(양식)" xfId="8690"/>
    <cellStyle name="_준공(인터넷게임방)" xfId="8691"/>
    <cellStyle name="_준공금" xfId="8692"/>
    <cellStyle name="_준공서류(LGT 031A1A2)" xfId="8693"/>
    <cellStyle name="_준공서류(국민연금 도봉노원)" xfId="8694"/>
    <cellStyle name="_준공서류(번동PC클럽)" xfId="8695"/>
    <cellStyle name="_준공양식(kdn)" xfId="1645"/>
    <cellStyle name="_중공업groupware견적서" xfId="1646"/>
    <cellStyle name="_중앙기업(040430)" xfId="8696"/>
    <cellStyle name="_중앙동 보안등 설치공사" xfId="8697"/>
    <cellStyle name="_중앙동 보안등 설치공사-1" xfId="8698"/>
    <cellStyle name="_중앙동 보안등 설치공사-김량장동" xfId="8699"/>
    <cellStyle name="_중앙동 보안등 설치공사-남동" xfId="8700"/>
    <cellStyle name="_중앙선8-11공구(부대입찰)" xfId="1647"/>
    <cellStyle name="_증축공사(방음벽)-하도계약요청" xfId="8701"/>
    <cellStyle name="_지급내역,조서,검사원-전기공사" xfId="8702"/>
    <cellStyle name="_지급내역,조서,검사원-전기공사_1" xfId="8703"/>
    <cellStyle name="_지급내역,조서,검사원-전기공사_1_북청3회양산기성내역(전기)051027" xfId="8704"/>
    <cellStyle name="_지급내역,조서,검사원-전기공사_지급내역,조서,검사원-전기공사" xfId="8705"/>
    <cellStyle name="_지급내역,조서,검사원-전기공사_지급내역,조서,검사원-전기공사_북청3회양산기성내역(전기)051027" xfId="8706"/>
    <cellStyle name="_지장원본" xfId="1648"/>
    <cellStyle name="_지정과제1분기실적(확정990408)" xfId="8707"/>
    <cellStyle name="_지정과제1분기실적(확정990408)_1" xfId="8708"/>
    <cellStyle name="_지정과제2차심의list" xfId="8709"/>
    <cellStyle name="_지정과제2차심의list_1" xfId="8710"/>
    <cellStyle name="_지정과제2차심의list_2" xfId="8711"/>
    <cellStyle name="_지정과제2차심의결과" xfId="8712"/>
    <cellStyle name="_지정과제2차심의결과(금액조정후최종)" xfId="8713"/>
    <cellStyle name="_지정과제2차심의결과(금액조정후최종)_1" xfId="8714"/>
    <cellStyle name="_지정과제2차심의결과(금액조정후최종)_1_경영개선실적보고(전주공장)" xfId="8715"/>
    <cellStyle name="_지정과제2차심의결과(금액조정후최종)_1_별첨1_2" xfId="8716"/>
    <cellStyle name="_지정과제2차심의결과(금액조정후최종)_1_제안과제집계표(공장전체)" xfId="8717"/>
    <cellStyle name="_지정과제2차심의결과(금액조정후최종)_경영개선실적보고(전주공장)" xfId="8718"/>
    <cellStyle name="_지정과제2차심의결과(금액조정후최종)_별첨1_2" xfId="8719"/>
    <cellStyle name="_지정과제2차심의결과(금액조정후최종)_제안과제집계표(공장전체)" xfId="8720"/>
    <cellStyle name="_지정과제2차심의결과_1" xfId="8721"/>
    <cellStyle name="_직접경비" xfId="8722"/>
    <cellStyle name="_진짜수평내역서틀" xfId="8723"/>
    <cellStyle name="_진해석동역(2공구)주공APT" xfId="8724"/>
    <cellStyle name="_집중관리(981231)" xfId="8725"/>
    <cellStyle name="_집중관리(981231)_1" xfId="8726"/>
    <cellStyle name="_집중관리(지정과제및 양식)" xfId="8727"/>
    <cellStyle name="_집중관리(지정과제및 양식)_1" xfId="8728"/>
    <cellStyle name="_집행(간접비 산출)" xfId="1649"/>
    <cellStyle name="_집행(간접비 산출)_강변북로-견적대비" xfId="1650"/>
    <cellStyle name="_집행(간접비 산출)_강변북로-견적대비_산청-수동간견적의뢰(계측및보링)" xfId="1651"/>
    <cellStyle name="_집행(간접비 산출)_무안광주2공구-견적대비" xfId="1652"/>
    <cellStyle name="_집행(간접비 산출)_무안광주2공구-견적대비_산청-수동간견적의뢰(계측및보링)" xfId="1653"/>
    <cellStyle name="_집행(간접비 산출)_산청-수동간견적의뢰(계측및보링)" xfId="1654"/>
    <cellStyle name="_집행(간접비 산출)_이양능주1공구-견적대비" xfId="1655"/>
    <cellStyle name="_집행(간접비 산출)_이양능주1공구-견적대비_산청-수동간견적의뢰(계측및보링)" xfId="1656"/>
    <cellStyle name="_집행갑지 " xfId="8729"/>
    <cellStyle name="_집행갑지 _2회기성내역서" xfId="8730"/>
    <cellStyle name="_집행갑지 _2회기성내역서_지급내역,조서,검사원-전기공사" xfId="8731"/>
    <cellStyle name="_집행갑지 _2회기성내역서_지급내역,조서,검사원-전기공사_북청3회양산기성내역(전기)051027" xfId="8732"/>
    <cellStyle name="_집행갑지 _6월기성" xfId="8733"/>
    <cellStyle name="_집행갑지 _6월기성_원등수량" xfId="8734"/>
    <cellStyle name="_집행갑지 _6월기성_원등수량_일체형배전반" xfId="8735"/>
    <cellStyle name="_집행갑지 _6월기성_일체형배전반" xfId="8736"/>
    <cellStyle name="_집행갑지 _당진대전-5 설투견" xfId="8737"/>
    <cellStyle name="_집행갑지 _당진대전-5 설투견_6월기성" xfId="8738"/>
    <cellStyle name="_집행갑지 _당진대전-5 설투견_6월기성_원등수량" xfId="8739"/>
    <cellStyle name="_집행갑지 _당진대전-5 설투견_6월기성_원등수량_일체형배전반" xfId="8740"/>
    <cellStyle name="_집행갑지 _당진대전-5 설투견_6월기성_일체형배전반" xfId="8741"/>
    <cellStyle name="_집행갑지 _당진대전-5 설투견_원등수량" xfId="8742"/>
    <cellStyle name="_집행갑지 _당진대전-5 설투견_원등수량_일체형배전반" xfId="8743"/>
    <cellStyle name="_집행갑지 _당진대전-5 설투견_일체형배전반" xfId="8744"/>
    <cellStyle name="_집행갑지 _당초(2002.03)" xfId="8745"/>
    <cellStyle name="_집행갑지 _당초(2002.03)_2회기성내역서" xfId="8746"/>
    <cellStyle name="_집행갑지 _당초(2002.03)_2회기성내역서_지급내역,조서,검사원-전기공사" xfId="8747"/>
    <cellStyle name="_집행갑지 _당초(2002.03)_2회기성내역서_지급내역,조서,검사원-전기공사_북청3회양산기성내역(전기)051027" xfId="8748"/>
    <cellStyle name="_집행갑지 _당초(2002.03)_지급내역,조서,검사원-전기공사" xfId="8749"/>
    <cellStyle name="_집행갑지 _당초(2002.03)_지급내역,조서,검사원-전기공사_1" xfId="8750"/>
    <cellStyle name="_집행갑지 _당초(2002.03)_지급내역,조서,검사원-전기공사_1_북청3회양산기성내역(전기)051027" xfId="8751"/>
    <cellStyle name="_집행갑지 _당초(2002.03)_지급내역,조서,검사원-전기공사_지급내역,조서,검사원-전기공사" xfId="8752"/>
    <cellStyle name="_집행갑지 _당초(2002.03)_지급내역,조서,검사원-전기공사_지급내역,조서,검사원-전기공사_북청3회양산기성내역(전기)051027" xfId="8753"/>
    <cellStyle name="_집행갑지 _부대입찰자대비" xfId="8754"/>
    <cellStyle name="_집행갑지 _부대입찰자대비_2회기성내역서" xfId="8755"/>
    <cellStyle name="_집행갑지 _부대입찰자대비_2회기성내역서_지급내역,조서,검사원-전기공사" xfId="8756"/>
    <cellStyle name="_집행갑지 _부대입찰자대비_2회기성내역서_지급내역,조서,검사원-전기공사_북청3회양산기성내역(전기)051027" xfId="8757"/>
    <cellStyle name="_집행갑지 _부대입찰자대비_지급내역,조서,검사원-전기공사" xfId="8758"/>
    <cellStyle name="_집행갑지 _부대입찰자대비_지급내역,조서,검사원-전기공사_1" xfId="8759"/>
    <cellStyle name="_집행갑지 _부대입찰자대비_지급내역,조서,검사원-전기공사_1_북청3회양산기성내역(전기)051027" xfId="8760"/>
    <cellStyle name="_집행갑지 _부대입찰자대비_지급내역,조서,검사원-전기공사_지급내역,조서,검사원-전기공사" xfId="8761"/>
    <cellStyle name="_집행갑지 _부대입찰자대비_지급내역,조서,검사원-전기공사_지급내역,조서,검사원-전기공사_북청3회양산기성내역(전기)051027" xfId="8762"/>
    <cellStyle name="_집행갑지 _부대입찰자대비3" xfId="8763"/>
    <cellStyle name="_집행갑지 _부대입찰자대비3_2회기성내역서" xfId="8764"/>
    <cellStyle name="_집행갑지 _부대입찰자대비3_2회기성내역서_지급내역,조서,검사원-전기공사" xfId="8765"/>
    <cellStyle name="_집행갑지 _부대입찰자대비3_2회기성내역서_지급내역,조서,검사원-전기공사_북청3회양산기성내역(전기)051027" xfId="8766"/>
    <cellStyle name="_집행갑지 _부대입찰자대비3_지급내역,조서,검사원-전기공사" xfId="8767"/>
    <cellStyle name="_집행갑지 _부대입찰자대비3_지급내역,조서,검사원-전기공사_1" xfId="8768"/>
    <cellStyle name="_집행갑지 _부대입찰자대비3_지급내역,조서,검사원-전기공사_1_북청3회양산기성내역(전기)051027" xfId="8769"/>
    <cellStyle name="_집행갑지 _부대입찰자대비3_지급내역,조서,검사원-전기공사_지급내역,조서,검사원-전기공사" xfId="8770"/>
    <cellStyle name="_집행갑지 _부대입찰자대비3_지급내역,조서,검사원-전기공사_지급내역,조서,검사원-전기공사_북청3회양산기성내역(전기)051027" xfId="8771"/>
    <cellStyle name="_집행갑지 _원등수량" xfId="8772"/>
    <cellStyle name="_집행갑지 _원등수량_일체형배전반" xfId="8773"/>
    <cellStyle name="_집행갑지 _일체형배전반" xfId="8774"/>
    <cellStyle name="_집행갑지 _지급내역,조서,검사원-전기공사" xfId="8775"/>
    <cellStyle name="_집행갑지 _지급내역,조서,검사원-전기공사_1" xfId="8776"/>
    <cellStyle name="_집행갑지 _지급내역,조서,검사원-전기공사_1_북청3회양산기성내역(전기)051027" xfId="8777"/>
    <cellStyle name="_집행갑지 _지급내역,조서,검사원-전기공사_지급내역,조서,검사원-전기공사" xfId="8778"/>
    <cellStyle name="_집행갑지 _지급내역,조서,검사원-전기공사_지급내역,조서,검사원-전기공사_북청3회양산기성내역(전기)051027" xfId="8779"/>
    <cellStyle name="_차량기지설계변경내역서(대명최종)-1" xfId="8780"/>
    <cellStyle name="_차선도색" xfId="8781"/>
    <cellStyle name="_차선도색_2회기성내역서" xfId="8782"/>
    <cellStyle name="_차선도색_2회기성내역서_지급내역,조서,검사원-전기공사" xfId="8783"/>
    <cellStyle name="_차선도색_2회기성내역서_지급내역,조서,검사원-전기공사_북청3회양산기성내역(전기)051027" xfId="8784"/>
    <cellStyle name="_차선도색_지급내역,조서,검사원-전기공사" xfId="8785"/>
    <cellStyle name="_차선도색_지급내역,조서,검사원-전기공사_1" xfId="8786"/>
    <cellStyle name="_차선도색_지급내역,조서,검사원-전기공사_1_북청3회양산기성내역(전기)051027" xfId="8787"/>
    <cellStyle name="_차선도색_지급내역,조서,검사원-전기공사_지급내역,조서,검사원-전기공사" xfId="8788"/>
    <cellStyle name="_차선도색_지급내역,조서,검사원-전기공사_지급내역,조서,검사원-전기공사_북청3회양산기성내역(전기)051027" xfId="8789"/>
    <cellStyle name="_착공계제출" xfId="8790"/>
    <cellStyle name="_착공계제출_6월기성" xfId="8791"/>
    <cellStyle name="_착공계제출_6월기성_원등수량" xfId="8792"/>
    <cellStyle name="_착공계제출_6월기성_원등수량_일체형배전반" xfId="8793"/>
    <cellStyle name="_착공계제출_6월기성_일체형배전반" xfId="8794"/>
    <cellStyle name="_착공계제출_원등수량" xfId="8795"/>
    <cellStyle name="_착공계제출_원등수량_일체형배전반" xfId="8796"/>
    <cellStyle name="_착공계제출_일체형배전반" xfId="8797"/>
    <cellStyle name="_참고내역서(2공구)1" xfId="8798"/>
    <cellStyle name="_참조5_가로등_보안등_년간단가" xfId="8799"/>
    <cellStyle name="_창(에리트(설치제외)" xfId="8800"/>
    <cellStyle name="_천상정수장배출수처리시설내역서(05.6.9)" xfId="8801"/>
    <cellStyle name="_천안(가로등 및 신호등 설치공사)" xfId="8802"/>
    <cellStyle name="_천안_견적서(V&amp;I)" xfId="8803"/>
    <cellStyle name="_천안시산출내역서_제출" xfId="8804"/>
    <cellStyle name="_철도연변공사비산출내역426" xfId="1657"/>
    <cellStyle name="_철도연변공사비산출내역426_2007년_중마초교내역서" xfId="1658"/>
    <cellStyle name="_철도연변공사비산출내역426_2007년_중마초교내역서_2008년학교공원화사업(광남중학교)" xfId="1659"/>
    <cellStyle name="_철도연변공사비산출내역426_2007년_중마초교내역서_2008년학교공원화사업(광남중학교1)" xfId="1660"/>
    <cellStyle name="_청구서류11,12월분" xfId="8805"/>
    <cellStyle name="_청주우회(남면-북면)" xfId="8806"/>
    <cellStyle name="_청주우회(남면-북면)_(무안)가실행" xfId="8807"/>
    <cellStyle name="_청주우회(남면-북면)_(무안)가실행_2003발주설계서2" xfId="8808"/>
    <cellStyle name="_청주우회(남면-북면)_~att2B5A" xfId="8809"/>
    <cellStyle name="_청주우회(남면-북면)_~att2B5A_2003발주설계서2" xfId="8810"/>
    <cellStyle name="_청주우회(남면-북면)_2003발주설계서2" xfId="8811"/>
    <cellStyle name="_청주우회(남면-북면)_3.0무안광주3공구(입찰가실행-최종)" xfId="8812"/>
    <cellStyle name="_청주우회(남면-북면)_3.0무안광주3공구(입찰가실행-최종)_(무안)가실행" xfId="8813"/>
    <cellStyle name="_청주우회(남면-북면)_3.0무안광주3공구(입찰가실행-최종)_(무안)가실행_2003발주설계서2" xfId="8814"/>
    <cellStyle name="_청주우회(남면-북면)_3.0무안광주3공구(입찰가실행-최종)_2003발주설계서2" xfId="8815"/>
    <cellStyle name="_청주우회(남면-북면)_고창장성1공구(가실행-최종)" xfId="8816"/>
    <cellStyle name="_청주우회(남면-북면)_고창장성1공구(가실행-최종)_2003발주설계서2" xfId="8817"/>
    <cellStyle name="_청주우회(남면-북면)_고창장성1공구일위대가" xfId="8818"/>
    <cellStyle name="_청주우회(남면-북면)_고창장성1공구일위대가_2003발주설계서2" xfId="8819"/>
    <cellStyle name="_총견적_XONE_20060410 제출본" xfId="1661"/>
    <cellStyle name="_총괄" xfId="8820"/>
    <cellStyle name="_추가내역서" xfId="8821"/>
    <cellStyle name="_추곡" xfId="1662"/>
    <cellStyle name="_추곡_2007년_중마초교내역서" xfId="1663"/>
    <cellStyle name="_추곡_2007년_중마초교내역서_2008년학교공원화사업(광남중학교)" xfId="1664"/>
    <cellStyle name="_추곡_2007년_중마초교내역서_2008년학교공원화사업(광남중학교1)" xfId="1665"/>
    <cellStyle name="_추곡_서강대학교담장(발주내역서)" xfId="1666"/>
    <cellStyle name="_추곡_서강대학교담장(발주내역서)_2007년_중마초교내역서" xfId="1667"/>
    <cellStyle name="_추곡_서강대학교담장(발주내역서)_2007년_중마초교내역서_2008년학교공원화사업(광남중학교)" xfId="1668"/>
    <cellStyle name="_추곡_서강대학교담장(발주내역서)_2007년_중마초교내역서_2008년학교공원화사업(광남중학교1)" xfId="1669"/>
    <cellStyle name="_추곡_서강대학교담장(발주내역서)_서강대학교담장(벽천부)320검토" xfId="1670"/>
    <cellStyle name="_추곡_서강대학교담장(발주내역서)_서강대학교담장(벽천부)320검토_2007년_중마초교내역서" xfId="1671"/>
    <cellStyle name="_추곡_서강대학교담장(발주내역서)_서강대학교담장(벽천부)320검토_2007년_중마초교내역서_2008년학교공원화사업(광남중학교)" xfId="1672"/>
    <cellStyle name="_추곡_서강대학교담장(발주내역서)_서강대학교담장(벽천부)320검토_2007년_중마초교내역서_2008년학교공원화사업(광남중학교1)" xfId="1673"/>
    <cellStyle name="_추곡_설계서" xfId="1674"/>
    <cellStyle name="_추곡_설계서_2007년_중마초교내역서" xfId="1675"/>
    <cellStyle name="_추곡_설계서_2007년_중마초교내역서_2008년학교공원화사업(광남중학교)" xfId="1676"/>
    <cellStyle name="_추곡_설계서_2007년_중마초교내역서_2008년학교공원화사업(광남중학교1)" xfId="1677"/>
    <cellStyle name="_추곡_설계서_서강대학교담장(발주내역서)" xfId="1678"/>
    <cellStyle name="_추곡_설계서_서강대학교담장(발주내역서)_2007년_중마초교내역서" xfId="1679"/>
    <cellStyle name="_추곡_설계서_서강대학교담장(발주내역서)_2007년_중마초교내역서_2008년학교공원화사업(광남중학교)" xfId="1680"/>
    <cellStyle name="_추곡_설계서_서강대학교담장(발주내역서)_2007년_중마초교내역서_2008년학교공원화사업(광남중학교1)" xfId="1681"/>
    <cellStyle name="_추곡_설계서_서강대학교담장(발주내역서)_서강대학교담장(벽천부)320검토" xfId="1682"/>
    <cellStyle name="_추곡_설계서_서강대학교담장(발주내역서)_서강대학교담장(벽천부)320검토_2007년_중마초교내역서" xfId="1683"/>
    <cellStyle name="_추곡_설계서_서강대학교담장(발주내역서)_서강대학교담장(벽천부)320검토_2007년_중마초교내역서_2008년학교공원화사업(광남중학교)" xfId="1684"/>
    <cellStyle name="_추곡_설계서_서강대학교담장(발주내역서)_서강대학교담장(벽천부)320검토_2007년_중마초교내역서_2008년학교공원화사업(광남중학교1)" xfId="1685"/>
    <cellStyle name="_추곡_성남보행자도로 설계서" xfId="1686"/>
    <cellStyle name="_추곡_성남보행자도로 설계서_2007년_중마초교내역서" xfId="1687"/>
    <cellStyle name="_추곡_성남보행자도로 설계서_2007년_중마초교내역서_2008년학교공원화사업(광남중학교)" xfId="1688"/>
    <cellStyle name="_추곡_성남보행자도로 설계서_2007년_중마초교내역서_2008년학교공원화사업(광남중학교1)" xfId="1689"/>
    <cellStyle name="_추곡_성남보행자도로 설계서_서강대학교담장(발주내역서)" xfId="1690"/>
    <cellStyle name="_추곡_성남보행자도로 설계서_서강대학교담장(발주내역서)_2007년_중마초교내역서" xfId="1691"/>
    <cellStyle name="_추곡_성남보행자도로 설계서_서강대학교담장(발주내역서)_2007년_중마초교내역서_2008년학교공원화사업(광남중학교)" xfId="1692"/>
    <cellStyle name="_추곡_성남보행자도로 설계서_서강대학교담장(발주내역서)_2007년_중마초교내역서_2008년학교공원화사업(광남중학교1)" xfId="1693"/>
    <cellStyle name="_추곡_성남보행자도로 설계서_서강대학교담장(발주내역서)_서강대학교담장(벽천부)320검토" xfId="1694"/>
    <cellStyle name="_추곡_성남보행자도로 설계서_서강대학교담장(발주내역서)_서강대학교담장(벽천부)320검토_2007년_중마초교내역서" xfId="1695"/>
    <cellStyle name="_추곡_성남보행자도로 설계서_서강대학교담장(발주내역서)_서강대학교담장(벽천부)320검토_2007년_중마초교내역서_2008년학교공원화사업(광남중학교)" xfId="1696"/>
    <cellStyle name="_추곡_성남보행자도로 설계서_서강대학교담장(발주내역서)_서강대학교담장(벽천부)320검토_2007년_중마초교내역서_2008년학교공원화사업(광남중학교1)" xfId="1697"/>
    <cellStyle name="_추곡_역전로 수종갱신공사 설계서(2005년)" xfId="1698"/>
    <cellStyle name="_추곡_추곡" xfId="1699"/>
    <cellStyle name="_추곡_추곡_2007년_중마초교내역서" xfId="1700"/>
    <cellStyle name="_추곡_추곡_2007년_중마초교내역서_2008년학교공원화사업(광남중학교)" xfId="1701"/>
    <cellStyle name="_추곡_추곡_2007년_중마초교내역서_2008년학교공원화사업(광남중학교1)" xfId="1702"/>
    <cellStyle name="_추곡_추곡_서강대학교담장(발주내역서)" xfId="1703"/>
    <cellStyle name="_추곡_추곡_서강대학교담장(발주내역서)_2007년_중마초교내역서" xfId="1704"/>
    <cellStyle name="_추곡_추곡_서강대학교담장(발주내역서)_2007년_중마초교내역서_2008년학교공원화사업(광남중학교)" xfId="1705"/>
    <cellStyle name="_추곡_추곡_서강대학교담장(발주내역서)_2007년_중마초교내역서_2008년학교공원화사업(광남중학교1)" xfId="1706"/>
    <cellStyle name="_추곡_추곡_서강대학교담장(발주내역서)_서강대학교담장(벽천부)320검토" xfId="1707"/>
    <cellStyle name="_추곡_추곡_서강대학교담장(발주내역서)_서강대학교담장(벽천부)320검토_2007년_중마초교내역서" xfId="1708"/>
    <cellStyle name="_추곡_추곡_서강대학교담장(발주내역서)_서강대학교담장(벽천부)320검토_2007년_중마초교내역서_2008년학교공원화사업(광남중학교)" xfId="1709"/>
    <cellStyle name="_추곡_추곡_서강대학교담장(발주내역서)_서강대학교담장(벽천부)320검토_2007년_중마초교내역서_2008년학교공원화사업(광남중학교1)" xfId="1710"/>
    <cellStyle name="_추곡_추곡_설계서" xfId="1711"/>
    <cellStyle name="_추곡_추곡_설계서_2007년_중마초교내역서" xfId="1712"/>
    <cellStyle name="_추곡_추곡_설계서_2007년_중마초교내역서_2008년학교공원화사업(광남중학교)" xfId="1713"/>
    <cellStyle name="_추곡_추곡_설계서_2007년_중마초교내역서_2008년학교공원화사업(광남중학교1)" xfId="1714"/>
    <cellStyle name="_추곡_추곡_설계서_서강대학교담장(발주내역서)" xfId="1715"/>
    <cellStyle name="_추곡_추곡_설계서_서강대학교담장(발주내역서)_2007년_중마초교내역서" xfId="1716"/>
    <cellStyle name="_추곡_추곡_설계서_서강대학교담장(발주내역서)_2007년_중마초교내역서_2008년학교공원화사업(광남중학교)" xfId="1717"/>
    <cellStyle name="_추곡_추곡_설계서_서강대학교담장(발주내역서)_2007년_중마초교내역서_2008년학교공원화사업(광남중학교1)" xfId="1718"/>
    <cellStyle name="_추곡_추곡_설계서_서강대학교담장(발주내역서)_서강대학교담장(벽천부)320검토" xfId="1719"/>
    <cellStyle name="_추곡_추곡_설계서_서강대학교담장(발주내역서)_서강대학교담장(벽천부)320검토_2007년_중마초교내역서" xfId="1720"/>
    <cellStyle name="_추곡_추곡_설계서_서강대학교담장(발주내역서)_서강대학교담장(벽천부)320검토_2007년_중마초교내역서_2008년학교공원화사업(광남중학교)" xfId="1721"/>
    <cellStyle name="_추곡_추곡_설계서_서강대학교담장(발주내역서)_서강대학교담장(벽천부)320검토_2007년_중마초교내역서_2008년학교공원화사업(광남중학교1)" xfId="1722"/>
    <cellStyle name="_추곡_추곡_성남보행자도로 설계서" xfId="1723"/>
    <cellStyle name="_추곡_추곡_성남보행자도로 설계서_2007년_중마초교내역서" xfId="1724"/>
    <cellStyle name="_추곡_추곡_성남보행자도로 설계서_2007년_중마초교내역서_2008년학교공원화사업(광남중학교)" xfId="1725"/>
    <cellStyle name="_추곡_추곡_성남보행자도로 설계서_2007년_중마초교내역서_2008년학교공원화사업(광남중학교1)" xfId="1726"/>
    <cellStyle name="_추곡_추곡_성남보행자도로 설계서_서강대학교담장(발주내역서)" xfId="1727"/>
    <cellStyle name="_추곡_추곡_성남보행자도로 설계서_서강대학교담장(발주내역서)_2007년_중마초교내역서" xfId="1728"/>
    <cellStyle name="_추곡_추곡_성남보행자도로 설계서_서강대학교담장(발주내역서)_2007년_중마초교내역서_2008년학교공원화사업(광남중학교)" xfId="1729"/>
    <cellStyle name="_추곡_추곡_성남보행자도로 설계서_서강대학교담장(발주내역서)_2007년_중마초교내역서_2008년학교공원화사업(광남중학교1)" xfId="1730"/>
    <cellStyle name="_추곡_추곡_성남보행자도로 설계서_서강대학교담장(발주내역서)_서강대학교담장(벽천부)320검토" xfId="1731"/>
    <cellStyle name="_추곡_추곡_성남보행자도로 설계서_서강대학교담장(발주내역서)_서강대학교담장(벽천부)320검토_2007년_중마초교내역서" xfId="1732"/>
    <cellStyle name="_추곡_추곡_성남보행자도로 설계서_서강대학교담장(발주내역서)_서강대학교담장(벽천부)320검토_2007년_중마초교내역서_2008년학교공원화사업(광남중학교)" xfId="1733"/>
    <cellStyle name="_추곡_추곡_성남보행자도로 설계서_서강대학교담장(발주내역서)_서강대학교담장(벽천부)320검토_2007년_중마초교내역서_2008년학교공원화사업(광남중학교1)" xfId="1734"/>
    <cellStyle name="_추곡_추곡_역전로 수종갱신공사 설계서(2005년)" xfId="1735"/>
    <cellStyle name="_축구센타-내역" xfId="1736"/>
    <cellStyle name="_출력장비" xfId="1737"/>
    <cellStyle name="_충주 ITS 소프트웨어 개발 상세 내역서(2006(1).04.13_1)" xfId="8822"/>
    <cellStyle name="_충주 일위대가" xfId="8823"/>
    <cellStyle name="_충주its 토목(산출기초-노임2005년하반기)(1)" xfId="8824"/>
    <cellStyle name="_충주its-비츠로제출용(신호제어기)" xfId="8825"/>
    <cellStyle name="_충주시 생산지시서(CCTV,VDS추가)_20060807" xfId="8826"/>
    <cellStyle name="_충주시소태면" xfId="8827"/>
    <cellStyle name="_침입감시 견적서" xfId="8828"/>
    <cellStyle name="_컴네트플러스(040319)" xfId="8829"/>
    <cellStyle name="_클레임 요청한딜 1018" xfId="1738"/>
    <cellStyle name="_클레임 요청한딜 1018 2" xfId="1739"/>
    <cellStyle name="_클레임 요청한딜 1018 2_FY09_8월 가격표_ISS" xfId="1740"/>
    <cellStyle name="_클레임 요청한딜 1018 3" xfId="1741"/>
    <cellStyle name="_클레임 요청한딜 1018 3_FY09_8월 가격표_ISS" xfId="1742"/>
    <cellStyle name="_클레임 요청한딜 1018 4" xfId="1743"/>
    <cellStyle name="_클레임 요청한딜 1018 4_FY09_8월 가격표_ISS" xfId="1744"/>
    <cellStyle name="_클레임 요청한딜 1018 5" xfId="1745"/>
    <cellStyle name="_클레임 요청한딜 1018 5_FY09_8월 가격표_ISS" xfId="1746"/>
    <cellStyle name="_클레임 요청한딜 1018 6" xfId="1747"/>
    <cellStyle name="_클레임 요청한딜 1018 6_FY09_8월 가격표_ISS" xfId="1748"/>
    <cellStyle name="_클레임 요청한딜 1018 7" xfId="1749"/>
    <cellStyle name="_클레임 요청한딜 1018 7_FY09_8월 가격표_ISS" xfId="1750"/>
    <cellStyle name="_클레임 요청한딜 1018 8" xfId="1751"/>
    <cellStyle name="_클레임 요청한딜 1018 8_FY09_8월 가격표_ISS" xfId="1752"/>
    <cellStyle name="_클레임 요청한딜 1018 9" xfId="1753"/>
    <cellStyle name="_클레임 요청한딜 1018 9_FY09_8월 가격표_ISS" xfId="1754"/>
    <cellStyle name="_클레임 요청한딜 1018_ISS_FY08_10월가격표_final013xls" xfId="1755"/>
    <cellStyle name="_클레임 요청한딜 1018_ISS_FY08_10월가격표_final013xls 2" xfId="1756"/>
    <cellStyle name="_클레임 요청한딜 1018_ISS_FY08_10월가격표_final013xls 2_FY09_8월 가격표_ISS" xfId="1757"/>
    <cellStyle name="_클레임 요청한딜 1018_ISS_FY08_10월가격표_final013xls 3" xfId="1758"/>
    <cellStyle name="_클레임 요청한딜 1018_ISS_FY08_10월가격표_final013xls 3_FY09_8월 가격표_ISS" xfId="1759"/>
    <cellStyle name="_클레임 요청한딜 1018_ISS_FY08_10월가격표_final013xls 4" xfId="1760"/>
    <cellStyle name="_클레임 요청한딜 1018_ISS_FY08_10월가격표_final013xls 4_FY09_8월 가격표_ISS" xfId="1761"/>
    <cellStyle name="_클레임 요청한딜 1018_ISS_FY08_10월가격표_final013xls 5" xfId="1762"/>
    <cellStyle name="_클레임 요청한딜 1018_ISS_FY08_10월가격표_final013xls 5_FY09_8월 가격표_ISS" xfId="1763"/>
    <cellStyle name="_클레임 요청한딜 1018_ISS_FY08_10월가격표_final013xls 6" xfId="1764"/>
    <cellStyle name="_클레임 요청한딜 1018_ISS_FY08_10월가격표_final013xls 6_FY09_8월 가격표_ISS" xfId="1765"/>
    <cellStyle name="_클레임 요청한딜 1018_ISS_FY08_10월가격표_final013xls 7" xfId="1766"/>
    <cellStyle name="_클레임 요청한딜 1018_ISS_FY08_10월가격표_final013xls 7_FY09_8월 가격표_ISS" xfId="1767"/>
    <cellStyle name="_클레임 요청한딜 1018_ISS_FY08_10월가격표_final013xls 8" xfId="1768"/>
    <cellStyle name="_클레임 요청한딜 1018_ISS_FY08_10월가격표_final013xls 8_FY09_8월 가격표_ISS" xfId="1769"/>
    <cellStyle name="_클레임 요청한딜 1018_ISS_FY08_10월가격표_final013xls 9" xfId="1770"/>
    <cellStyle name="_클레임 요청한딜 1018_ISS_FY08_10월가격표_final013xls 9_FY09_8월 가격표_ISS" xfId="1771"/>
    <cellStyle name="_탄도송산-견적대비" xfId="1772"/>
    <cellStyle name="_태종대1차" xfId="8830"/>
    <cellStyle name="_태종대1차_구덕터널배전반설치" xfId="8831"/>
    <cellStyle name="_태종대2차" xfId="8832"/>
    <cellStyle name="_태종대2차_구덕터널배전반설치" xfId="8833"/>
    <cellStyle name="_테마공사새로03" xfId="8834"/>
    <cellStyle name="_토공구조물-요청" xfId="1773"/>
    <cellStyle name="_토공구조물-요청_강변북로-견적대비" xfId="1774"/>
    <cellStyle name="_토공구조물-요청_강변북로-견적대비_산청-수동간견적의뢰(계측및보링)" xfId="1775"/>
    <cellStyle name="_토공구조물-요청_무안광주2공구-견적대비" xfId="1776"/>
    <cellStyle name="_토공구조물-요청_무안광주2공구-견적대비_산청-수동간견적의뢰(계측및보링)" xfId="1777"/>
    <cellStyle name="_토공구조물-요청_산청-수동간견적의뢰(계측및보링)" xfId="1778"/>
    <cellStyle name="_토공구조물-요청_이양능주1공구-견적대비" xfId="1779"/>
    <cellStyle name="_토공구조물-요청_이양능주1공구-견적대비_산청-수동간견적의뢰(계측및보링)" xfId="1780"/>
    <cellStyle name="_토공량" xfId="8835"/>
    <cellStyle name="_토공량_일체형배전반" xfId="8836"/>
    <cellStyle name="_통광 폐수처리장(2002.5.24)" xfId="8837"/>
    <cellStyle name="_통신(일위대가) 통신_(최종본)" xfId="8838"/>
    <cellStyle name="_통신공사원가, 단가대비" xfId="8839"/>
    <cellStyle name="_통신관로" xfId="8840"/>
    <cellStyle name="_통신설비 수량 및 단가산출서" xfId="8841"/>
    <cellStyle name="_통신수량및단가산출서_0523" xfId="8842"/>
    <cellStyle name="_통신실내역" xfId="8843"/>
    <cellStyle name="_통신줄것" xfId="8844"/>
    <cellStyle name="_통탄 광 설계서" xfId="8845"/>
    <cellStyle name="_통합관제실(추가cctv)" xfId="8846"/>
    <cellStyle name="_통합서버_검수확인서" xfId="1781"/>
    <cellStyle name="_투찰내역" xfId="1782"/>
    <cellStyle name="_투찰내역(서후평은) (version 1)" xfId="1783"/>
    <cellStyle name="_파워원본.XLS" xfId="1784"/>
    <cellStyle name="_파워콤 수유,신당국사" xfId="8847"/>
    <cellStyle name="_파워콤 안암국사~코리아닷컴" xfId="8848"/>
    <cellStyle name="_파워콤 홍대국사 ~ 매드컴 PC방" xfId="8849"/>
    <cellStyle name="_파워콤 홍대국사 ~ 현주컴퓨터3" xfId="8850"/>
    <cellStyle name="_파워콤간이공사관련" xfId="8851"/>
    <cellStyle name="_판암근린공원황톳길조성공사" xfId="1785"/>
    <cellStyle name="_펌프장" xfId="8852"/>
    <cellStyle name="_평상" xfId="1786"/>
    <cellStyle name="_평촌교수량" xfId="1787"/>
    <cellStyle name="_평촌교수량_걷고싶은 녹화거리 조성 폐기물처리" xfId="1788"/>
    <cellStyle name="_평촌교수량_걷고싶은 녹화거리 조성공사" xfId="1789"/>
    <cellStyle name="_평촌교수량_남강어린이공원 현대화사업" xfId="1790"/>
    <cellStyle name="_평촌교수량_무주골천수량" xfId="1791"/>
    <cellStyle name="_평촌교수량_무주골천수량_걷고싶은 녹화거리 조성 폐기물처리" xfId="1792"/>
    <cellStyle name="_평촌교수량_무주골천수량_걷고싶은 녹화거리 조성공사" xfId="1793"/>
    <cellStyle name="_평촌교수량_무주골천수량_남강어린이공원 현대화사업" xfId="1794"/>
    <cellStyle name="_평촌교수량_무주골천수량_현석동 1-5번지 일대 마을마당조성" xfId="1795"/>
    <cellStyle name="_평촌교수량_무주골천수량_현석동 1-5번지 일대 마을마당조성_걷고싶은 녹화거리 조성 폐기물처리" xfId="1796"/>
    <cellStyle name="_평촌교수량_무주골천수량_현석동 1-5번지 일대 마을마당조성_걷고싶은 녹화거리 조성공사" xfId="1797"/>
    <cellStyle name="_평촌교수량_무주골천수량_현석동 1-5번지 일대 마을마당조성_남강어린이공원 현대화사업" xfId="1798"/>
    <cellStyle name="_평촌교수량_현석동 1-5번지 일대 마을마당조성" xfId="1799"/>
    <cellStyle name="_평촌교수량_현석동 1-5번지 일대 마을마당조성_걷고싶은 녹화거리 조성 폐기물처리" xfId="1800"/>
    <cellStyle name="_평촌교수량_현석동 1-5번지 일대 마을마당조성_걷고싶은 녹화거리 조성공사" xfId="1801"/>
    <cellStyle name="_평촌교수량_현석동 1-5번지 일대 마을마당조성_남강어린이공원 현대화사업" xfId="1802"/>
    <cellStyle name="_평촌교수량_호명12공구" xfId="1803"/>
    <cellStyle name="_평촌교수량_호명12공구_걷고싶은 녹화거리 조성 폐기물처리" xfId="1804"/>
    <cellStyle name="_평촌교수량_호명12공구_걷고싶은 녹화거리 조성공사" xfId="1805"/>
    <cellStyle name="_평촌교수량_호명12공구_남강어린이공원 현대화사업" xfId="1806"/>
    <cellStyle name="_평촌교수량_호명12공구_현석동 1-5번지 일대 마을마당조성" xfId="1807"/>
    <cellStyle name="_평촌교수량_호명12공구_현석동 1-5번지 일대 마을마당조성_걷고싶은 녹화거리 조성 폐기물처리" xfId="1808"/>
    <cellStyle name="_평촌교수량_호명12공구_현석동 1-5번지 일대 마을마당조성_걷고싶은 녹화거리 조성공사" xfId="1809"/>
    <cellStyle name="_평촌교수량_호명12공구_현석동 1-5번지 일대 마을마당조성_남강어린이공원 현대화사업" xfId="1810"/>
    <cellStyle name="_폐기물" xfId="8853"/>
    <cellStyle name="_포스_KMS(Ver4.1_20051110)" xfId="1811"/>
    <cellStyle name="_포장수량" xfId="8854"/>
    <cellStyle name="_포천시청재해대책상황실-050307" xfId="8855"/>
    <cellStyle name="_포천환경사업소종합감시상황실-050308(일위)" xfId="8856"/>
    <cellStyle name="_포항실행견적내역" xfId="8857"/>
    <cellStyle name="_폴기초대물량" xfId="8858"/>
    <cellStyle name="_표준 견적서 2003년" xfId="8859"/>
    <cellStyle name="_표지(전기+통신+소방)" xfId="8860"/>
    <cellStyle name="_품질측정양식" xfId="1812"/>
    <cellStyle name="_피기0117" xfId="8861"/>
    <cellStyle name="_하도급계약요청 가시설(양산선3공구)" xfId="8862"/>
    <cellStyle name="_하도급계약요청 재하시험(양산선3공구)" xfId="8863"/>
    <cellStyle name="_하마1교-수량" xfId="8864"/>
    <cellStyle name="_하마1교-수량_일체형배전반" xfId="8865"/>
    <cellStyle name="_하마1교-수량_토공량" xfId="8866"/>
    <cellStyle name="_하마1교-수량_토공량_일체형배전반" xfId="8867"/>
    <cellStyle name="_하마2교-수량" xfId="8868"/>
    <cellStyle name="_하마2교-수량_일체형배전반" xfId="8869"/>
    <cellStyle name="_하마2교-수량_토공량" xfId="8870"/>
    <cellStyle name="_하마2교-수량_토공량_일체형배전반" xfId="8871"/>
    <cellStyle name="_하마읍3교대" xfId="8872"/>
    <cellStyle name="_하마읍3교대_일체형배전반" xfId="8873"/>
    <cellStyle name="_하마읍3교대_토공량" xfId="8874"/>
    <cellStyle name="_하마읍3교대_토공량_일체형배전반" xfId="8875"/>
    <cellStyle name="_하마읍3교토공" xfId="8876"/>
    <cellStyle name="_하마읍3교토공_일체형배전반" xfId="8877"/>
    <cellStyle name="_하마읍3교토공_토공량" xfId="8878"/>
    <cellStyle name="_하마읍3교토공_토공량_일체형배전반" xfId="8879"/>
    <cellStyle name="_하우견적(모종마을)" xfId="8880"/>
    <cellStyle name="_하우견적(모종마을)_최종" xfId="8881"/>
    <cellStyle name="_한국원자력안전기술원" xfId="1813"/>
    <cellStyle name="_한솔건설(주)" xfId="8882"/>
    <cellStyle name="_한스콤-이정-견적서-060803-1" xfId="8883"/>
    <cellStyle name="_한스콤-이정-노무비원가계산서-060809-1" xfId="8884"/>
    <cellStyle name="_한전연구견적" xfId="1814"/>
    <cellStyle name="_항만해운청전기산출근거" xfId="8885"/>
    <cellStyle name="_해미-덕산(1공구)4" xfId="1815"/>
    <cellStyle name="_해미-덕산(1공구)4_강변북로-견적대비" xfId="1816"/>
    <cellStyle name="_해미-덕산(1공구)4_강변북로-견적대비_산청-수동간견적의뢰(계측및보링)" xfId="1817"/>
    <cellStyle name="_해미-덕산(1공구)4_무안광주2공구-견적대비" xfId="1818"/>
    <cellStyle name="_해미-덕산(1공구)4_무안광주2공구-견적대비_산청-수동간견적의뢰(계측및보링)" xfId="1819"/>
    <cellStyle name="_해미-덕산(1공구)4_산청-수동간견적의뢰(계측및보링)" xfId="1820"/>
    <cellStyle name="_해미-덕산(1공구)4_이양능주1공구-견적대비" xfId="1821"/>
    <cellStyle name="_해미-덕산(1공구)4_이양능주1공구-견적대비_산청-수동간견적의뢰(계측및보링)" xfId="1822"/>
    <cellStyle name="_행정도면a4정산" xfId="8886"/>
    <cellStyle name="_현대오피텔 민원현장실사" xfId="8887"/>
    <cellStyle name="_현대타운빌 실행" xfId="8888"/>
    <cellStyle name="_현설자료" xfId="8889"/>
    <cellStyle name="_현설자료_2회기성내역서" xfId="8890"/>
    <cellStyle name="_현설자료_2회기성내역서_지급내역,조서,검사원-전기공사" xfId="8891"/>
    <cellStyle name="_현설자료_2회기성내역서_지급내역,조서,검사원-전기공사_북청3회양산기성내역(전기)051027" xfId="8892"/>
    <cellStyle name="_현설자료_지급내역,조서,검사원-전기공사" xfId="8893"/>
    <cellStyle name="_현설자료_지급내역,조서,검사원-전기공사_1" xfId="8894"/>
    <cellStyle name="_현설자료_지급내역,조서,검사원-전기공사_1_북청3회양산기성내역(전기)051027" xfId="8895"/>
    <cellStyle name="_현설자료_지급내역,조서,검사원-전기공사_지급내역,조서,검사원-전기공사" xfId="8896"/>
    <cellStyle name="_현설자료_지급내역,조서,검사원-전기공사_지급내역,조서,검사원-전기공사_북청3회양산기성내역(전기)051027" xfId="8897"/>
    <cellStyle name="_현장설비 단가비교(9월28일)룔" xfId="8898"/>
    <cellStyle name="_현장설비(1.VDS)-0411" xfId="8899"/>
    <cellStyle name="_현장시스템 구축설계서(방범)_v1.0" xfId="8900"/>
    <cellStyle name="_현장장비_견적" xfId="8901"/>
    <cellStyle name="_현장전송장비좌대 일위대가(전)" xfId="8902"/>
    <cellStyle name="_현장타설말뚝(3차변경)" xfId="8903"/>
    <cellStyle name="_현타 하도급" xfId="8904"/>
    <cellStyle name="_현타 하도급_2회기성내역서" xfId="8905"/>
    <cellStyle name="_현타 하도급_2회기성내역서_지급내역,조서,검사원-전기공사" xfId="8906"/>
    <cellStyle name="_현타 하도급_2회기성내역서_지급내역,조서,검사원-전기공사_북청3회양산기성내역(전기)051027" xfId="8907"/>
    <cellStyle name="_현타 하도급_지급내역,조서,검사원-전기공사" xfId="8908"/>
    <cellStyle name="_현타 하도급_지급내역,조서,검사원-전기공사_1" xfId="8909"/>
    <cellStyle name="_현타 하도급_지급내역,조서,검사원-전기공사_1_북청3회양산기성내역(전기)051027" xfId="8910"/>
    <cellStyle name="_현타 하도급_지급내역,조서,검사원-전기공사_지급내역,조서,검사원-전기공사" xfId="8911"/>
    <cellStyle name="_현타 하도급_지급내역,조서,검사원-전기공사_지급내역,조서,검사원-전기공사_북청3회양산기성내역(전기)051027" xfId="8912"/>
    <cellStyle name="_현풍김천2부대품의" xfId="8913"/>
    <cellStyle name="_현풍김천2부대품의_6월기성" xfId="8914"/>
    <cellStyle name="_현풍김천2부대품의_6월기성_원등수량" xfId="8915"/>
    <cellStyle name="_현풍김천2부대품의_6월기성_원등수량_일체형배전반" xfId="8916"/>
    <cellStyle name="_현풍김천2부대품의_6월기성_일체형배전반" xfId="8917"/>
    <cellStyle name="_현풍김천2부대품의_원등수량" xfId="8918"/>
    <cellStyle name="_현풍김천2부대품의_원등수량_일체형배전반" xfId="8919"/>
    <cellStyle name="_현풍김천2부대품의_일체형배전반" xfId="8920"/>
    <cellStyle name="_현풍김천2부대현설" xfId="8921"/>
    <cellStyle name="_현풍김천2부대현설_6월기성" xfId="8922"/>
    <cellStyle name="_현풍김천2부대현설_6월기성_원등수량" xfId="8923"/>
    <cellStyle name="_현풍김천2부대현설_6월기성_원등수량_일체형배전반" xfId="8924"/>
    <cellStyle name="_현풍김천2부대현설_6월기성_일체형배전반" xfId="8925"/>
    <cellStyle name="_현풍김천2부대현설_원등수량" xfId="8926"/>
    <cellStyle name="_현풍김천2부대현설_원등수량_일체형배전반" xfId="8927"/>
    <cellStyle name="_현풍김천2부대현설_일체형배전반" xfId="8928"/>
    <cellStyle name="_호남선두계역외2개소연결통로" xfId="8929"/>
    <cellStyle name="_홈플러스인천가좌점-수의계약용" xfId="8930"/>
    <cellStyle name="_홍천(노천1지구)-1공구" xfId="8931"/>
    <cellStyle name="_홍천(노천1지구)-1공구_사본 - 하마2교-수량" xfId="8932"/>
    <cellStyle name="_홍천(노천1지구)-1공구_사본 - 하마2교-수량_일체형배전반" xfId="8933"/>
    <cellStyle name="_홍천(노천1지구)-1공구_사본 - 하마2교-수량_토공량" xfId="8934"/>
    <cellStyle name="_홍천(노천1지구)-1공구_사본 - 하마2교-수량_토공량_일체형배전반" xfId="8935"/>
    <cellStyle name="_홍천(노천1지구)-1공구_일체형배전반" xfId="8936"/>
    <cellStyle name="_홍천(노천1지구)-1공구_토공량" xfId="8937"/>
    <cellStyle name="_홍천(노천1지구)-1공구_토공량_일체형배전반" xfId="8938"/>
    <cellStyle name="_홍천(노천1지구)-1공구_하마1교-수량" xfId="8939"/>
    <cellStyle name="_홍천(노천1지구)-1공구_하마1교-수량_일체형배전반" xfId="8940"/>
    <cellStyle name="_홍천(노천1지구)-1공구_하마1교-수량_토공량" xfId="8941"/>
    <cellStyle name="_홍천(노천1지구)-1공구_하마1교-수량_토공량_일체형배전반" xfId="8942"/>
    <cellStyle name="_홍천(노천1지구)-1공구_하마2교-수량" xfId="8943"/>
    <cellStyle name="_홍천(노천1지구)-1공구_하마2교-수량_일체형배전반" xfId="8944"/>
    <cellStyle name="_홍천(노천1지구)-1공구_하마2교-수량_토공량" xfId="8945"/>
    <cellStyle name="_홍천(노천1지구)-1공구_하마2교-수량_토공량_일체형배전반" xfId="8946"/>
    <cellStyle name="_홍천(노천1지구)-1공구_하마읍3교대" xfId="8947"/>
    <cellStyle name="_홍천(노천1지구)-1공구_하마읍3교대_일체형배전반" xfId="8948"/>
    <cellStyle name="_홍천(노천1지구)-1공구_하마읍3교대_토공량" xfId="8949"/>
    <cellStyle name="_홍천(노천1지구)-1공구_하마읍3교대_토공량_일체형배전반" xfId="8950"/>
    <cellStyle name="_홍천(노천1지구)-1공구_하마읍3교토공" xfId="8951"/>
    <cellStyle name="_홍천(노천1지구)-1공구_하마읍3교토공_일체형배전반" xfId="8952"/>
    <cellStyle name="_홍천(노천1지구)-1공구_하마읍3교토공_토공량" xfId="8953"/>
    <cellStyle name="_홍천(노천1지구)-1공구_하마읍3교토공_토공량_일체형배전반" xfId="8954"/>
    <cellStyle name="_화동초-전기" xfId="8955"/>
    <cellStyle name="_화장실내역" xfId="8956"/>
    <cellStyle name="_화전조작반내역서(자동제어)" xfId="8957"/>
    <cellStyle name="_환경사업소 오수" xfId="1823"/>
    <cellStyle name="´Þ·?" xfId="1824"/>
    <cellStyle name="´þ·¯" xfId="1825"/>
    <cellStyle name="’E‰Y [0.00]_laroux" xfId="1826"/>
    <cellStyle name="’E‰Y_laroux" xfId="1827"/>
    <cellStyle name="¤@?e_TEST-1 " xfId="1828"/>
    <cellStyle name="+,-,0" xfId="1829"/>
    <cellStyle name="+,-,0 2" xfId="1830"/>
    <cellStyle name="=C:\WINDOWS\SYSTEM32\COMMAND.COM" xfId="8958"/>
    <cellStyle name="=SUM(D46|F46)=0&lt;0&gt;(0)" xfId="8959"/>
    <cellStyle name="=today()" xfId="8960"/>
    <cellStyle name="△ []" xfId="1831"/>
    <cellStyle name="△ [] 2" xfId="1832"/>
    <cellStyle name="△ [0]" xfId="1833"/>
    <cellStyle name="△ [0] 2" xfId="1834"/>
    <cellStyle name="△백분율" xfId="1835"/>
    <cellStyle name="△콤마" xfId="1836"/>
    <cellStyle name="°iA¤¼O¼yA¡" xfId="1837"/>
    <cellStyle name="°íá¤¼ò¼ýá¡" xfId="1838"/>
    <cellStyle name="°iA¤¼O¼yA¡ 2" xfId="1839"/>
    <cellStyle name="°ia¤¼o¼ya¡_20091030 2회추경 내역서(도로번호인식)" xfId="8961"/>
    <cellStyle name="°íá¤¼ò¼ýá¡_20091030 2회추경 내역서(도로번호인식)" xfId="8962"/>
    <cellStyle name="°ia¤¼o¼ya¡_가로등내역_장" xfId="8963"/>
    <cellStyle name="°íá¤¼ò¼ýá¡_가로등내역_장" xfId="8964"/>
    <cellStyle name="°ia¤¼o¼ya¡_내역_0508" xfId="8965"/>
    <cellStyle name="°íá¤¼ò¼ýá¡_설계서_0627_제출" xfId="8966"/>
    <cellStyle name="°ia¤¼o¼ya¡_소실마을_내역_0203" xfId="8967"/>
    <cellStyle name="°íá¤¼ò¼ýá¡_소실마을_내역_0203" xfId="8968"/>
    <cellStyle name="°iA¤Aa·A1" xfId="1840"/>
    <cellStyle name="°íá¤ãâ·â1" xfId="1841"/>
    <cellStyle name="°ia¤aa·a1_20091030 2회추경 내역서(도로번호인식)" xfId="8969"/>
    <cellStyle name="°íá¤ãâ·â1_20091030 2회추경 내역서(도로번호인식)" xfId="8970"/>
    <cellStyle name="°ia¤aa·a1_가로등내역_장" xfId="8971"/>
    <cellStyle name="°íá¤ãâ·â1_가로등내역_장" xfId="8972"/>
    <cellStyle name="°ia¤aa·a1_내역_0508" xfId="8973"/>
    <cellStyle name="°íá¤ãâ·â1_설계서_0627_제출" xfId="8974"/>
    <cellStyle name="°ia¤aa·a1_소실마을_내역_0203" xfId="8975"/>
    <cellStyle name="°íá¤ãâ·â1_소실마을_내역_0203" xfId="8976"/>
    <cellStyle name="°iA¤Aa·A2" xfId="1842"/>
    <cellStyle name="°íá¤ãâ·â2" xfId="1843"/>
    <cellStyle name="°ia¤aa·a2_20091030 2회추경 내역서(도로번호인식)" xfId="8977"/>
    <cellStyle name="°íá¤ãâ·â2_20091030 2회추경 내역서(도로번호인식)" xfId="8978"/>
    <cellStyle name="°ia¤aa·a2_가로등내역_장" xfId="8979"/>
    <cellStyle name="°íá¤ãâ·â2_가로등내역_장" xfId="8980"/>
    <cellStyle name="°ia¤aa·a2_내역_0508" xfId="8981"/>
    <cellStyle name="°íá¤ãâ·â2_설계서_0627_제출" xfId="8982"/>
    <cellStyle name="°ia¤aa·a2_소실마을_내역_0203" xfId="8983"/>
    <cellStyle name="°íá¤ãâ·â2_소실마을_내역_0203" xfId="8984"/>
    <cellStyle name="•W_laroux" xfId="8985"/>
    <cellStyle name="" xfId="1844"/>
    <cellStyle name="_20071115471-00_번호인식시스템내역서" xfId="8986"/>
    <cellStyle name="_20091030 2회추경 내역서(도로번호인식)" xfId="8987"/>
    <cellStyle name="_가로등내역_장" xfId="8988"/>
    <cellStyle name="_관급주차관제내역서(수정)" xfId="8989"/>
    <cellStyle name="_관급주차관제내역서(수정)_설계서_0627_제출" xfId="8990"/>
    <cellStyle name="_내역_0508" xfId="8991"/>
    <cellStyle name="_복사본 돔타입 이설공사 (20070130)" xfId="8992"/>
    <cellStyle name="_복사본 돔타입 이설공사 (20070130)_가로등내역_장" xfId="8993"/>
    <cellStyle name="_복사본 돔타입 이설공사 (20070130)_설계서_0627_제출" xfId="8994"/>
    <cellStyle name="_복사본 돔타입 이설공사 (20070130)_소실마을_내역_0203" xfId="8995"/>
    <cellStyle name="_산출내역서(노원구 이설내역서)_081019xls" xfId="8996"/>
    <cellStyle name="_산출내역서(노원구 이설내역서)_081019xls_090609_차량번호인식용 CCTV 설계서(최종)" xfId="8997"/>
    <cellStyle name="_산출내역서(노원구 이설내역서)_081019xls_20091030 2회추경 내역서(도로번호인식)" xfId="8998"/>
    <cellStyle name="_산출내역서(노원구 이설내역서)_081019xls_2010_주행차량CCTV설계내역서(계약심사)" xfId="8999"/>
    <cellStyle name="_산출내역서(노원구 이설내역서)_081019xls_심사결과 - 090910_주행차량CCTV 설계서" xfId="9000"/>
    <cellStyle name="_설 계 서" xfId="9001"/>
    <cellStyle name="_설 계 서_가로등내역_장" xfId="9002"/>
    <cellStyle name="_설 계 서_설계서_0627_제출" xfId="9003"/>
    <cellStyle name="_설 계 서_소실마을_내역_0203" xfId="9004"/>
    <cellStyle name="_설계내역서부여)080117-건아" xfId="9005"/>
    <cellStyle name="_설계서_0627_제출" xfId="9006"/>
    <cellStyle name="_소실마을_내역_0203" xfId="9007"/>
    <cellStyle name="_x0007__x0009__x000d__x000d_­­_x0007__x0009_­" xfId="9008"/>
    <cellStyle name="æØè [0.00]_PRODUCT DETAIL Q1" xfId="1845"/>
    <cellStyle name="æØè_PRODUCT DETAIL Q1" xfId="1846"/>
    <cellStyle name="ÊÝ [0.00]_PRODUCT DETAIL Q1" xfId="1847"/>
    <cellStyle name="ÊÝ_PRODUCT DETAIL Q1" xfId="1848"/>
    <cellStyle name="W?_BOOKSHIP" xfId="1849"/>
    <cellStyle name="W_BOOKSHIP" xfId="1850"/>
    <cellStyle name="0" xfId="1851"/>
    <cellStyle name="0 2" xfId="1852"/>
    <cellStyle name="0 2 2" xfId="1853"/>
    <cellStyle name="0 2 2 2" xfId="1854"/>
    <cellStyle name="0 2 2 2 2" xfId="1855"/>
    <cellStyle name="0 2 2 2 2 2" xfId="1856"/>
    <cellStyle name="0 2 2 2 3" xfId="1857"/>
    <cellStyle name="0 2 2 3" xfId="1858"/>
    <cellStyle name="0 2 2 3 2" xfId="1859"/>
    <cellStyle name="0 2 2 3 2 2" xfId="1860"/>
    <cellStyle name="0 2 2 3 3" xfId="1861"/>
    <cellStyle name="0 2 2 4" xfId="1862"/>
    <cellStyle name="0 2 2 4 2" xfId="1863"/>
    <cellStyle name="0 2 2 5" xfId="1864"/>
    <cellStyle name="0 2 3" xfId="1865"/>
    <cellStyle name="0 2 3 2" xfId="1866"/>
    <cellStyle name="0 2 3 2 2" xfId="1867"/>
    <cellStyle name="0 2 3 2 2 2" xfId="1868"/>
    <cellStyle name="0 2 3 2 3" xfId="1869"/>
    <cellStyle name="0 2 3 3" xfId="1870"/>
    <cellStyle name="0 2 3 3 2" xfId="1871"/>
    <cellStyle name="0 2 3 3 2 2" xfId="1872"/>
    <cellStyle name="0 2 3 3 3" xfId="1873"/>
    <cellStyle name="0 2 3 4" xfId="1874"/>
    <cellStyle name="0 2 3 4 2" xfId="1875"/>
    <cellStyle name="0 2 3 4 2 2" xfId="1876"/>
    <cellStyle name="0 2 3 4 3" xfId="1877"/>
    <cellStyle name="0 2 3 5" xfId="1878"/>
    <cellStyle name="0 2 3 5 2" xfId="1879"/>
    <cellStyle name="0 2 3 6" xfId="1880"/>
    <cellStyle name="0 2 4" xfId="1881"/>
    <cellStyle name="0 2 4 2" xfId="1882"/>
    <cellStyle name="0 2 4 2 2" xfId="1883"/>
    <cellStyle name="0 2 4 2 2 2" xfId="1884"/>
    <cellStyle name="0 2 4 2 3" xfId="1885"/>
    <cellStyle name="0 2 4 3" xfId="1886"/>
    <cellStyle name="0 2 4 3 2" xfId="1887"/>
    <cellStyle name="0 2 4 3 2 2" xfId="1888"/>
    <cellStyle name="0 2 4 3 3" xfId="1889"/>
    <cellStyle name="0 2 4 4" xfId="1890"/>
    <cellStyle name="0 2 4 4 2" xfId="1891"/>
    <cellStyle name="0 2 4 4 2 2" xfId="1892"/>
    <cellStyle name="0 2 4 4 3" xfId="1893"/>
    <cellStyle name="0 2 4 5" xfId="1894"/>
    <cellStyle name="0 2 4 5 2" xfId="1895"/>
    <cellStyle name="0 2 4 6" xfId="1896"/>
    <cellStyle name="0 2 5" xfId="1897"/>
    <cellStyle name="0 2 5 2" xfId="1898"/>
    <cellStyle name="0 2 5 2 2" xfId="1899"/>
    <cellStyle name="0 2 5 2 2 2" xfId="1900"/>
    <cellStyle name="0 2 5 2 3" xfId="1901"/>
    <cellStyle name="0 2 5 3" xfId="1902"/>
    <cellStyle name="0 2 5 3 2" xfId="1903"/>
    <cellStyle name="0 2 5 3 2 2" xfId="1904"/>
    <cellStyle name="0 2 5 3 3" xfId="1905"/>
    <cellStyle name="0 2 5 4" xfId="1906"/>
    <cellStyle name="0 2 5 4 2" xfId="1907"/>
    <cellStyle name="0 2 5 4 2 2" xfId="1908"/>
    <cellStyle name="0 2 5 4 3" xfId="1909"/>
    <cellStyle name="0 2 5 5" xfId="1910"/>
    <cellStyle name="0 2 5 5 2" xfId="1911"/>
    <cellStyle name="0 2 5 6" xfId="1912"/>
    <cellStyle name="0 2 6" xfId="1913"/>
    <cellStyle name="0 2 6 2" xfId="1914"/>
    <cellStyle name="0 2 6 2 2" xfId="1915"/>
    <cellStyle name="0 2 6 2 2 2" xfId="1916"/>
    <cellStyle name="0 2 6 2 3" xfId="1917"/>
    <cellStyle name="0 2 6 3" xfId="1918"/>
    <cellStyle name="0 2 6 3 2" xfId="1919"/>
    <cellStyle name="0 2 6 3 2 2" xfId="1920"/>
    <cellStyle name="0 2 6 3 3" xfId="1921"/>
    <cellStyle name="0 2 6 4" xfId="1922"/>
    <cellStyle name="0 2 6 4 2" xfId="1923"/>
    <cellStyle name="0 2 6 4 2 2" xfId="1924"/>
    <cellStyle name="0 2 6 4 3" xfId="1925"/>
    <cellStyle name="0 2 6 5" xfId="1926"/>
    <cellStyle name="0 2 6 5 2" xfId="1927"/>
    <cellStyle name="0 2 6 6" xfId="1928"/>
    <cellStyle name="0 2 7" xfId="1929"/>
    <cellStyle name="0 2 7 2" xfId="1930"/>
    <cellStyle name="0 2 7 2 2" xfId="1931"/>
    <cellStyle name="0 2 7 2 2 2" xfId="1932"/>
    <cellStyle name="0 2 7 2 3" xfId="1933"/>
    <cellStyle name="0 2 7 3" xfId="1934"/>
    <cellStyle name="0 2 7 3 2" xfId="1935"/>
    <cellStyle name="0 2 7 3 2 2" xfId="1936"/>
    <cellStyle name="0 2 7 3 3" xfId="1937"/>
    <cellStyle name="0 2 7 4" xfId="1938"/>
    <cellStyle name="0 2 7 4 2" xfId="1939"/>
    <cellStyle name="0 2 7 4 2 2" xfId="1940"/>
    <cellStyle name="0 2 7 4 3" xfId="1941"/>
    <cellStyle name="0 2 7 5" xfId="1942"/>
    <cellStyle name="0 2 7 5 2" xfId="1943"/>
    <cellStyle name="0 2 7 6" xfId="1944"/>
    <cellStyle name="0 2 8" xfId="1945"/>
    <cellStyle name="0 2 8 2" xfId="1946"/>
    <cellStyle name="0 2 9" xfId="1947"/>
    <cellStyle name="0 3" xfId="1948"/>
    <cellStyle name="0 3 2" xfId="1949"/>
    <cellStyle name="0 3 2 2" xfId="1950"/>
    <cellStyle name="0 3 2 2 2" xfId="1951"/>
    <cellStyle name="0 3 2 2 2 2" xfId="1952"/>
    <cellStyle name="0 3 2 2 3" xfId="1953"/>
    <cellStyle name="0 3 2 3" xfId="1954"/>
    <cellStyle name="0 3 2 3 2" xfId="1955"/>
    <cellStyle name="0 3 2 3 2 2" xfId="1956"/>
    <cellStyle name="0 3 2 3 3" xfId="1957"/>
    <cellStyle name="0 3 2 4" xfId="1958"/>
    <cellStyle name="0 3 2 4 2" xfId="1959"/>
    <cellStyle name="0 3 2 4 2 2" xfId="1960"/>
    <cellStyle name="0 3 2 4 3" xfId="1961"/>
    <cellStyle name="0 3 2 5" xfId="1962"/>
    <cellStyle name="0 3 2 5 2" xfId="1963"/>
    <cellStyle name="0 3 2 6" xfId="1964"/>
    <cellStyle name="0 3 3" xfId="1965"/>
    <cellStyle name="0 3 3 2" xfId="1966"/>
    <cellStyle name="0 3 3 2 2" xfId="1967"/>
    <cellStyle name="0 3 3 2 2 2" xfId="1968"/>
    <cellStyle name="0 3 3 2 3" xfId="1969"/>
    <cellStyle name="0 3 3 3" xfId="1970"/>
    <cellStyle name="0 3 3 3 2" xfId="1971"/>
    <cellStyle name="0 3 3 3 2 2" xfId="1972"/>
    <cellStyle name="0 3 3 3 3" xfId="1973"/>
    <cellStyle name="0 3 3 4" xfId="1974"/>
    <cellStyle name="0 3 3 4 2" xfId="1975"/>
    <cellStyle name="0 3 3 4 2 2" xfId="1976"/>
    <cellStyle name="0 3 3 4 3" xfId="1977"/>
    <cellStyle name="0 3 3 5" xfId="1978"/>
    <cellStyle name="0 3 3 5 2" xfId="1979"/>
    <cellStyle name="0 3 3 6" xfId="1980"/>
    <cellStyle name="0 3 4" xfId="1981"/>
    <cellStyle name="0 3 4 2" xfId="1982"/>
    <cellStyle name="0 3 4 2 2" xfId="1983"/>
    <cellStyle name="0 3 4 2 2 2" xfId="1984"/>
    <cellStyle name="0 3 4 2 3" xfId="1985"/>
    <cellStyle name="0 3 4 3" xfId="1986"/>
    <cellStyle name="0 3 4 3 2" xfId="1987"/>
    <cellStyle name="0 3 4 3 2 2" xfId="1988"/>
    <cellStyle name="0 3 4 3 3" xfId="1989"/>
    <cellStyle name="0 3 4 4" xfId="1990"/>
    <cellStyle name="0 3 4 4 2" xfId="1991"/>
    <cellStyle name="0 3 4 4 2 2" xfId="1992"/>
    <cellStyle name="0 3 4 4 3" xfId="1993"/>
    <cellStyle name="0 3 4 5" xfId="1994"/>
    <cellStyle name="0 3 4 5 2" xfId="1995"/>
    <cellStyle name="0 3 4 6" xfId="1996"/>
    <cellStyle name="0 3 5" xfId="1997"/>
    <cellStyle name="0 3 5 2" xfId="1998"/>
    <cellStyle name="0 3 5 2 2" xfId="1999"/>
    <cellStyle name="0 3 5 2 2 2" xfId="2000"/>
    <cellStyle name="0 3 5 2 3" xfId="2001"/>
    <cellStyle name="0 3 5 3" xfId="2002"/>
    <cellStyle name="0 3 5 3 2" xfId="2003"/>
    <cellStyle name="0 3 5 3 2 2" xfId="2004"/>
    <cellStyle name="0 3 5 3 3" xfId="2005"/>
    <cellStyle name="0 3 5 4" xfId="2006"/>
    <cellStyle name="0 3 5 4 2" xfId="2007"/>
    <cellStyle name="0 3 5 4 2 2" xfId="2008"/>
    <cellStyle name="0 3 5 4 3" xfId="2009"/>
    <cellStyle name="0 3 5 5" xfId="2010"/>
    <cellStyle name="0 3 5 5 2" xfId="2011"/>
    <cellStyle name="0 3 5 6" xfId="2012"/>
    <cellStyle name="0 3 6" xfId="2013"/>
    <cellStyle name="0 3 6 2" xfId="2014"/>
    <cellStyle name="0 3 6 2 2" xfId="2015"/>
    <cellStyle name="0 3 6 2 2 2" xfId="2016"/>
    <cellStyle name="0 3 6 2 3" xfId="2017"/>
    <cellStyle name="0 3 6 3" xfId="2018"/>
    <cellStyle name="0 3 6 3 2" xfId="2019"/>
    <cellStyle name="0 3 6 3 2 2" xfId="2020"/>
    <cellStyle name="0 3 6 3 3" xfId="2021"/>
    <cellStyle name="0 3 6 4" xfId="2022"/>
    <cellStyle name="0 3 6 4 2" xfId="2023"/>
    <cellStyle name="0 3 6 4 2 2" xfId="2024"/>
    <cellStyle name="0 3 6 4 3" xfId="2025"/>
    <cellStyle name="0 3 6 5" xfId="2026"/>
    <cellStyle name="0 3 6 5 2" xfId="2027"/>
    <cellStyle name="0 3 6 6" xfId="2028"/>
    <cellStyle name="0 3 7" xfId="2029"/>
    <cellStyle name="0 3 7 2" xfId="2030"/>
    <cellStyle name="0 3 8" xfId="2031"/>
    <cellStyle name="0 4" xfId="2032"/>
    <cellStyle name="0 4 2" xfId="2033"/>
    <cellStyle name="0 4 2 2" xfId="2034"/>
    <cellStyle name="0 4 2 2 2" xfId="2035"/>
    <cellStyle name="0 4 2 3" xfId="2036"/>
    <cellStyle name="0 4 3" xfId="2037"/>
    <cellStyle name="0 4 3 2" xfId="2038"/>
    <cellStyle name="0 4 3 2 2" xfId="2039"/>
    <cellStyle name="0 4 3 3" xfId="2040"/>
    <cellStyle name="0 4 4" xfId="2041"/>
    <cellStyle name="0 4 4 2" xfId="2042"/>
    <cellStyle name="0 4 4 2 2" xfId="2043"/>
    <cellStyle name="0 4 4 3" xfId="2044"/>
    <cellStyle name="0 4 5" xfId="2045"/>
    <cellStyle name="0 4 5 2" xfId="2046"/>
    <cellStyle name="0 4 6" xfId="2047"/>
    <cellStyle name="0 5" xfId="2048"/>
    <cellStyle name="0 5 2" xfId="2049"/>
    <cellStyle name="0 5 2 2" xfId="2050"/>
    <cellStyle name="0 5 2 2 2" xfId="2051"/>
    <cellStyle name="0 5 2 3" xfId="2052"/>
    <cellStyle name="0 5 3" xfId="2053"/>
    <cellStyle name="0 5 3 2" xfId="2054"/>
    <cellStyle name="0 5 3 2 2" xfId="2055"/>
    <cellStyle name="0 5 3 3" xfId="2056"/>
    <cellStyle name="0 5 4" xfId="2057"/>
    <cellStyle name="0 5 4 2" xfId="2058"/>
    <cellStyle name="0 5 4 2 2" xfId="2059"/>
    <cellStyle name="0 5 4 3" xfId="2060"/>
    <cellStyle name="0 5 5" xfId="2061"/>
    <cellStyle name="0 5 5 2" xfId="2062"/>
    <cellStyle name="0 5 6" xfId="2063"/>
    <cellStyle name="0 6" xfId="2064"/>
    <cellStyle name="0 6 2" xfId="2065"/>
    <cellStyle name="0 6 2 2" xfId="2066"/>
    <cellStyle name="0 6 2 2 2" xfId="2067"/>
    <cellStyle name="0 6 2 3" xfId="2068"/>
    <cellStyle name="0 6 3" xfId="2069"/>
    <cellStyle name="0 6 3 2" xfId="2070"/>
    <cellStyle name="0 6 3 2 2" xfId="2071"/>
    <cellStyle name="0 6 3 3" xfId="2072"/>
    <cellStyle name="0 6 4" xfId="2073"/>
    <cellStyle name="0 6 4 2" xfId="2074"/>
    <cellStyle name="0 6 4 2 2" xfId="2075"/>
    <cellStyle name="0 6 4 3" xfId="2076"/>
    <cellStyle name="0 6 5" xfId="2077"/>
    <cellStyle name="0 6 5 2" xfId="2078"/>
    <cellStyle name="0 6 6" xfId="2079"/>
    <cellStyle name="0 7" xfId="2080"/>
    <cellStyle name="0 7 2" xfId="2081"/>
    <cellStyle name="0 7 2 2" xfId="2082"/>
    <cellStyle name="0 7 2 2 2" xfId="2083"/>
    <cellStyle name="0 7 2 3" xfId="2084"/>
    <cellStyle name="0 7 3" xfId="2085"/>
    <cellStyle name="0 7 3 2" xfId="2086"/>
    <cellStyle name="0 7 3 2 2" xfId="2087"/>
    <cellStyle name="0 7 3 3" xfId="2088"/>
    <cellStyle name="0 7 4" xfId="2089"/>
    <cellStyle name="0 7 4 2" xfId="2090"/>
    <cellStyle name="0 7 4 2 2" xfId="2091"/>
    <cellStyle name="0 7 4 3" xfId="2092"/>
    <cellStyle name="0 7 5" xfId="2093"/>
    <cellStyle name="0 7 5 2" xfId="2094"/>
    <cellStyle name="0 7 6" xfId="2095"/>
    <cellStyle name="0 8" xfId="2096"/>
    <cellStyle name="0 8 2" xfId="2097"/>
    <cellStyle name="0 9" xfId="2098"/>
    <cellStyle name="0%" xfId="2099"/>
    <cellStyle name="0,0_x000d__x000a_NA_x000d__x000a_" xfId="2100"/>
    <cellStyle name="0.0" xfId="2101"/>
    <cellStyle name="0.0 10" xfId="2102"/>
    <cellStyle name="0.0 2" xfId="2103"/>
    <cellStyle name="0.0 2 2" xfId="2104"/>
    <cellStyle name="0.0 2 2 2" xfId="2105"/>
    <cellStyle name="0.0 2 2 2 2" xfId="2106"/>
    <cellStyle name="0.0 2 2 2 2 2" xfId="2107"/>
    <cellStyle name="0.0 2 2 2 3" xfId="2108"/>
    <cellStyle name="0.0 2 2 3" xfId="2109"/>
    <cellStyle name="0.0 2 2 3 2" xfId="2110"/>
    <cellStyle name="0.0 2 2 3 2 2" xfId="2111"/>
    <cellStyle name="0.0 2 2 3 3" xfId="2112"/>
    <cellStyle name="0.0 2 2 4" xfId="2113"/>
    <cellStyle name="0.0 2 2 4 2" xfId="2114"/>
    <cellStyle name="0.0 2 2 5" xfId="2115"/>
    <cellStyle name="0.0 2 3" xfId="2116"/>
    <cellStyle name="0.0 2 3 2" xfId="2117"/>
    <cellStyle name="0.0 2 3 2 2" xfId="2118"/>
    <cellStyle name="0.0 2 3 2 2 2" xfId="2119"/>
    <cellStyle name="0.0 2 3 2 3" xfId="2120"/>
    <cellStyle name="0.0 2 3 3" xfId="2121"/>
    <cellStyle name="0.0 2 3 3 2" xfId="2122"/>
    <cellStyle name="0.0 2 3 3 2 2" xfId="2123"/>
    <cellStyle name="0.0 2 3 3 3" xfId="2124"/>
    <cellStyle name="0.0 2 3 4" xfId="2125"/>
    <cellStyle name="0.0 2 3 4 2" xfId="2126"/>
    <cellStyle name="0.0 2 3 4 2 2" xfId="2127"/>
    <cellStyle name="0.0 2 3 4 3" xfId="2128"/>
    <cellStyle name="0.0 2 3 5" xfId="2129"/>
    <cellStyle name="0.0 2 3 5 2" xfId="2130"/>
    <cellStyle name="0.0 2 3 6" xfId="2131"/>
    <cellStyle name="0.0 2 4" xfId="2132"/>
    <cellStyle name="0.0 2 4 2" xfId="2133"/>
    <cellStyle name="0.0 2 4 2 2" xfId="2134"/>
    <cellStyle name="0.0 2 4 2 2 2" xfId="2135"/>
    <cellStyle name="0.0 2 4 2 3" xfId="2136"/>
    <cellStyle name="0.0 2 4 3" xfId="2137"/>
    <cellStyle name="0.0 2 4 3 2" xfId="2138"/>
    <cellStyle name="0.0 2 4 3 2 2" xfId="2139"/>
    <cellStyle name="0.0 2 4 3 3" xfId="2140"/>
    <cellStyle name="0.0 2 4 4" xfId="2141"/>
    <cellStyle name="0.0 2 4 4 2" xfId="2142"/>
    <cellStyle name="0.0 2 4 4 2 2" xfId="2143"/>
    <cellStyle name="0.0 2 4 4 3" xfId="2144"/>
    <cellStyle name="0.0 2 4 5" xfId="2145"/>
    <cellStyle name="0.0 2 4 5 2" xfId="2146"/>
    <cellStyle name="0.0 2 4 6" xfId="2147"/>
    <cellStyle name="0.0 2 5" xfId="2148"/>
    <cellStyle name="0.0 2 5 2" xfId="2149"/>
    <cellStyle name="0.0 2 5 2 2" xfId="2150"/>
    <cellStyle name="0.0 2 5 2 2 2" xfId="2151"/>
    <cellStyle name="0.0 2 5 2 3" xfId="2152"/>
    <cellStyle name="0.0 2 5 3" xfId="2153"/>
    <cellStyle name="0.0 2 5 3 2" xfId="2154"/>
    <cellStyle name="0.0 2 5 3 2 2" xfId="2155"/>
    <cellStyle name="0.0 2 5 3 3" xfId="2156"/>
    <cellStyle name="0.0 2 5 4" xfId="2157"/>
    <cellStyle name="0.0 2 5 4 2" xfId="2158"/>
    <cellStyle name="0.0 2 5 4 2 2" xfId="2159"/>
    <cellStyle name="0.0 2 5 4 3" xfId="2160"/>
    <cellStyle name="0.0 2 5 5" xfId="2161"/>
    <cellStyle name="0.0 2 5 5 2" xfId="2162"/>
    <cellStyle name="0.0 2 5 6" xfId="2163"/>
    <cellStyle name="0.0 2 6" xfId="2164"/>
    <cellStyle name="0.0 2 6 2" xfId="2165"/>
    <cellStyle name="0.0 2 6 2 2" xfId="2166"/>
    <cellStyle name="0.0 2 6 2 2 2" xfId="2167"/>
    <cellStyle name="0.0 2 6 2 3" xfId="2168"/>
    <cellStyle name="0.0 2 6 3" xfId="2169"/>
    <cellStyle name="0.0 2 6 3 2" xfId="2170"/>
    <cellStyle name="0.0 2 6 3 2 2" xfId="2171"/>
    <cellStyle name="0.0 2 6 3 3" xfId="2172"/>
    <cellStyle name="0.0 2 6 4" xfId="2173"/>
    <cellStyle name="0.0 2 6 4 2" xfId="2174"/>
    <cellStyle name="0.0 2 6 4 2 2" xfId="2175"/>
    <cellStyle name="0.0 2 6 4 3" xfId="2176"/>
    <cellStyle name="0.0 2 6 5" xfId="2177"/>
    <cellStyle name="0.0 2 6 5 2" xfId="2178"/>
    <cellStyle name="0.0 2 6 6" xfId="2179"/>
    <cellStyle name="0.0 2 7" xfId="2180"/>
    <cellStyle name="0.0 2 7 2" xfId="2181"/>
    <cellStyle name="0.0 2 7 2 2" xfId="2182"/>
    <cellStyle name="0.0 2 7 2 2 2" xfId="2183"/>
    <cellStyle name="0.0 2 7 2 3" xfId="2184"/>
    <cellStyle name="0.0 2 7 3" xfId="2185"/>
    <cellStyle name="0.0 2 7 3 2" xfId="2186"/>
    <cellStyle name="0.0 2 7 3 2 2" xfId="2187"/>
    <cellStyle name="0.0 2 7 3 3" xfId="2188"/>
    <cellStyle name="0.0 2 7 4" xfId="2189"/>
    <cellStyle name="0.0 2 7 4 2" xfId="2190"/>
    <cellStyle name="0.0 2 7 4 2 2" xfId="2191"/>
    <cellStyle name="0.0 2 7 4 3" xfId="2192"/>
    <cellStyle name="0.0 2 7 5" xfId="2193"/>
    <cellStyle name="0.0 2 7 5 2" xfId="2194"/>
    <cellStyle name="0.0 2 7 6" xfId="2195"/>
    <cellStyle name="0.0 2 8" xfId="2196"/>
    <cellStyle name="0.0 2 8 2" xfId="2197"/>
    <cellStyle name="0.0 2 9" xfId="2198"/>
    <cellStyle name="0.0 3" xfId="2199"/>
    <cellStyle name="0.0 3 2" xfId="2200"/>
    <cellStyle name="0.0 3 2 2" xfId="2201"/>
    <cellStyle name="0.0 3 2 2 2" xfId="2202"/>
    <cellStyle name="0.0 3 2 2 2 2" xfId="2203"/>
    <cellStyle name="0.0 3 2 2 3" xfId="2204"/>
    <cellStyle name="0.0 3 2 3" xfId="2205"/>
    <cellStyle name="0.0 3 2 3 2" xfId="2206"/>
    <cellStyle name="0.0 3 2 3 2 2" xfId="2207"/>
    <cellStyle name="0.0 3 2 3 3" xfId="2208"/>
    <cellStyle name="0.0 3 2 4" xfId="2209"/>
    <cellStyle name="0.0 3 2 4 2" xfId="2210"/>
    <cellStyle name="0.0 3 2 4 2 2" xfId="2211"/>
    <cellStyle name="0.0 3 2 4 3" xfId="2212"/>
    <cellStyle name="0.0 3 2 5" xfId="2213"/>
    <cellStyle name="0.0 3 2 5 2" xfId="2214"/>
    <cellStyle name="0.0 3 2 6" xfId="2215"/>
    <cellStyle name="0.0 3 3" xfId="2216"/>
    <cellStyle name="0.0 3 3 2" xfId="2217"/>
    <cellStyle name="0.0 3 3 2 2" xfId="2218"/>
    <cellStyle name="0.0 3 3 2 2 2" xfId="2219"/>
    <cellStyle name="0.0 3 3 2 3" xfId="2220"/>
    <cellStyle name="0.0 3 3 3" xfId="2221"/>
    <cellStyle name="0.0 3 3 3 2" xfId="2222"/>
    <cellStyle name="0.0 3 3 3 2 2" xfId="2223"/>
    <cellStyle name="0.0 3 3 3 3" xfId="2224"/>
    <cellStyle name="0.0 3 3 4" xfId="2225"/>
    <cellStyle name="0.0 3 3 4 2" xfId="2226"/>
    <cellStyle name="0.0 3 3 4 2 2" xfId="2227"/>
    <cellStyle name="0.0 3 3 4 3" xfId="2228"/>
    <cellStyle name="0.0 3 3 5" xfId="2229"/>
    <cellStyle name="0.0 3 3 5 2" xfId="2230"/>
    <cellStyle name="0.0 3 3 6" xfId="2231"/>
    <cellStyle name="0.0 3 4" xfId="2232"/>
    <cellStyle name="0.0 3 4 2" xfId="2233"/>
    <cellStyle name="0.0 3 4 2 2" xfId="2234"/>
    <cellStyle name="0.0 3 4 2 2 2" xfId="2235"/>
    <cellStyle name="0.0 3 4 2 3" xfId="2236"/>
    <cellStyle name="0.0 3 4 3" xfId="2237"/>
    <cellStyle name="0.0 3 4 3 2" xfId="2238"/>
    <cellStyle name="0.0 3 4 3 2 2" xfId="2239"/>
    <cellStyle name="0.0 3 4 3 3" xfId="2240"/>
    <cellStyle name="0.0 3 4 4" xfId="2241"/>
    <cellStyle name="0.0 3 4 4 2" xfId="2242"/>
    <cellStyle name="0.0 3 4 4 2 2" xfId="2243"/>
    <cellStyle name="0.0 3 4 4 3" xfId="2244"/>
    <cellStyle name="0.0 3 4 5" xfId="2245"/>
    <cellStyle name="0.0 3 4 5 2" xfId="2246"/>
    <cellStyle name="0.0 3 4 6" xfId="2247"/>
    <cellStyle name="0.0 3 5" xfId="2248"/>
    <cellStyle name="0.0 3 5 2" xfId="2249"/>
    <cellStyle name="0.0 3 5 2 2" xfId="2250"/>
    <cellStyle name="0.0 3 5 2 2 2" xfId="2251"/>
    <cellStyle name="0.0 3 5 2 3" xfId="2252"/>
    <cellStyle name="0.0 3 5 3" xfId="2253"/>
    <cellStyle name="0.0 3 5 3 2" xfId="2254"/>
    <cellStyle name="0.0 3 5 3 2 2" xfId="2255"/>
    <cellStyle name="0.0 3 5 3 3" xfId="2256"/>
    <cellStyle name="0.0 3 5 4" xfId="2257"/>
    <cellStyle name="0.0 3 5 4 2" xfId="2258"/>
    <cellStyle name="0.0 3 5 4 2 2" xfId="2259"/>
    <cellStyle name="0.0 3 5 4 3" xfId="2260"/>
    <cellStyle name="0.0 3 5 5" xfId="2261"/>
    <cellStyle name="0.0 3 5 5 2" xfId="2262"/>
    <cellStyle name="0.0 3 5 6" xfId="2263"/>
    <cellStyle name="0.0 3 6" xfId="2264"/>
    <cellStyle name="0.0 3 6 2" xfId="2265"/>
    <cellStyle name="0.0 3 6 2 2" xfId="2266"/>
    <cellStyle name="0.0 3 6 2 2 2" xfId="2267"/>
    <cellStyle name="0.0 3 6 2 3" xfId="2268"/>
    <cellStyle name="0.0 3 6 3" xfId="2269"/>
    <cellStyle name="0.0 3 6 3 2" xfId="2270"/>
    <cellStyle name="0.0 3 6 3 2 2" xfId="2271"/>
    <cellStyle name="0.0 3 6 3 3" xfId="2272"/>
    <cellStyle name="0.0 3 6 4" xfId="2273"/>
    <cellStyle name="0.0 3 6 4 2" xfId="2274"/>
    <cellStyle name="0.0 3 6 4 2 2" xfId="2275"/>
    <cellStyle name="0.0 3 6 4 3" xfId="2276"/>
    <cellStyle name="0.0 3 6 5" xfId="2277"/>
    <cellStyle name="0.0 3 6 5 2" xfId="2278"/>
    <cellStyle name="0.0 3 6 6" xfId="2279"/>
    <cellStyle name="0.0 3 7" xfId="2280"/>
    <cellStyle name="0.0 3 7 2" xfId="2281"/>
    <cellStyle name="0.0 3 8" xfId="2282"/>
    <cellStyle name="0.0 4" xfId="2283"/>
    <cellStyle name="0.0 4 2" xfId="2284"/>
    <cellStyle name="0.0 4 2 2" xfId="2285"/>
    <cellStyle name="0.0 4 2 2 2" xfId="2286"/>
    <cellStyle name="0.0 4 2 3" xfId="2287"/>
    <cellStyle name="0.0 4 3" xfId="2288"/>
    <cellStyle name="0.0 4 3 2" xfId="2289"/>
    <cellStyle name="0.0 4 3 2 2" xfId="2290"/>
    <cellStyle name="0.0 4 3 3" xfId="2291"/>
    <cellStyle name="0.0 4 4" xfId="2292"/>
    <cellStyle name="0.0 4 4 2" xfId="2293"/>
    <cellStyle name="0.0 4 4 2 2" xfId="2294"/>
    <cellStyle name="0.0 4 4 3" xfId="2295"/>
    <cellStyle name="0.0 4 5" xfId="2296"/>
    <cellStyle name="0.0 4 5 2" xfId="2297"/>
    <cellStyle name="0.0 4 6" xfId="2298"/>
    <cellStyle name="0.0 5" xfId="2299"/>
    <cellStyle name="0.0 5 2" xfId="2300"/>
    <cellStyle name="0.0 5 2 2" xfId="2301"/>
    <cellStyle name="0.0 5 2 2 2" xfId="2302"/>
    <cellStyle name="0.0 5 2 3" xfId="2303"/>
    <cellStyle name="0.0 5 3" xfId="2304"/>
    <cellStyle name="0.0 5 3 2" xfId="2305"/>
    <cellStyle name="0.0 5 3 2 2" xfId="2306"/>
    <cellStyle name="0.0 5 3 3" xfId="2307"/>
    <cellStyle name="0.0 5 4" xfId="2308"/>
    <cellStyle name="0.0 5 4 2" xfId="2309"/>
    <cellStyle name="0.0 5 4 2 2" xfId="2310"/>
    <cellStyle name="0.0 5 4 3" xfId="2311"/>
    <cellStyle name="0.0 5 5" xfId="2312"/>
    <cellStyle name="0.0 5 5 2" xfId="2313"/>
    <cellStyle name="0.0 5 6" xfId="2314"/>
    <cellStyle name="0.0 6" xfId="2315"/>
    <cellStyle name="0.0 6 2" xfId="2316"/>
    <cellStyle name="0.0 6 2 2" xfId="2317"/>
    <cellStyle name="0.0 6 2 2 2" xfId="2318"/>
    <cellStyle name="0.0 6 2 3" xfId="2319"/>
    <cellStyle name="0.0 6 3" xfId="2320"/>
    <cellStyle name="0.0 6 3 2" xfId="2321"/>
    <cellStyle name="0.0 6 3 2 2" xfId="2322"/>
    <cellStyle name="0.0 6 3 3" xfId="2323"/>
    <cellStyle name="0.0 6 4" xfId="2324"/>
    <cellStyle name="0.0 6 4 2" xfId="2325"/>
    <cellStyle name="0.0 6 4 2 2" xfId="2326"/>
    <cellStyle name="0.0 6 4 3" xfId="2327"/>
    <cellStyle name="0.0 6 5" xfId="2328"/>
    <cellStyle name="0.0 6 5 2" xfId="2329"/>
    <cellStyle name="0.0 6 6" xfId="2330"/>
    <cellStyle name="0.0 7" xfId="2331"/>
    <cellStyle name="0.0 7 2" xfId="2332"/>
    <cellStyle name="0.0 7 2 2" xfId="2333"/>
    <cellStyle name="0.0 7 2 2 2" xfId="2334"/>
    <cellStyle name="0.0 7 2 3" xfId="2335"/>
    <cellStyle name="0.0 7 3" xfId="2336"/>
    <cellStyle name="0.0 7 3 2" xfId="2337"/>
    <cellStyle name="0.0 7 3 2 2" xfId="2338"/>
    <cellStyle name="0.0 7 3 3" xfId="2339"/>
    <cellStyle name="0.0 7 4" xfId="2340"/>
    <cellStyle name="0.0 7 4 2" xfId="2341"/>
    <cellStyle name="0.0 7 4 2 2" xfId="2342"/>
    <cellStyle name="0.0 7 4 3" xfId="2343"/>
    <cellStyle name="0.0 7 5" xfId="2344"/>
    <cellStyle name="0.0 7 5 2" xfId="2345"/>
    <cellStyle name="0.0 7 6" xfId="2346"/>
    <cellStyle name="0.0 8" xfId="2347"/>
    <cellStyle name="0.0 8 2" xfId="2348"/>
    <cellStyle name="0.0 8 2 2" xfId="2349"/>
    <cellStyle name="0.0 8 3" xfId="2350"/>
    <cellStyle name="0.0 9" xfId="2351"/>
    <cellStyle name="0.0 9 2" xfId="2352"/>
    <cellStyle name="0.0%" xfId="2353"/>
    <cellStyle name="0.0% 2" xfId="2354"/>
    <cellStyle name="0.0_구덕터널배전반설치" xfId="9009"/>
    <cellStyle name="0.00" xfId="2355"/>
    <cellStyle name="0.00 10" xfId="2356"/>
    <cellStyle name="0.00 2" xfId="2357"/>
    <cellStyle name="0.00 2 2" xfId="2358"/>
    <cellStyle name="0.00 2 2 2" xfId="2359"/>
    <cellStyle name="0.00 2 2 2 2" xfId="2360"/>
    <cellStyle name="0.00 2 2 2 2 2" xfId="2361"/>
    <cellStyle name="0.00 2 2 2 3" xfId="2362"/>
    <cellStyle name="0.00 2 2 3" xfId="2363"/>
    <cellStyle name="0.00 2 2 3 2" xfId="2364"/>
    <cellStyle name="0.00 2 2 3 2 2" xfId="2365"/>
    <cellStyle name="0.00 2 2 3 3" xfId="2366"/>
    <cellStyle name="0.00 2 2 4" xfId="2367"/>
    <cellStyle name="0.00 2 2 4 2" xfId="2368"/>
    <cellStyle name="0.00 2 2 5" xfId="2369"/>
    <cellStyle name="0.00 2 3" xfId="2370"/>
    <cellStyle name="0.00 2 3 2" xfId="2371"/>
    <cellStyle name="0.00 2 3 2 2" xfId="2372"/>
    <cellStyle name="0.00 2 3 2 2 2" xfId="2373"/>
    <cellStyle name="0.00 2 3 2 3" xfId="2374"/>
    <cellStyle name="0.00 2 3 3" xfId="2375"/>
    <cellStyle name="0.00 2 3 3 2" xfId="2376"/>
    <cellStyle name="0.00 2 3 3 2 2" xfId="2377"/>
    <cellStyle name="0.00 2 3 3 3" xfId="2378"/>
    <cellStyle name="0.00 2 3 4" xfId="2379"/>
    <cellStyle name="0.00 2 3 4 2" xfId="2380"/>
    <cellStyle name="0.00 2 3 4 2 2" xfId="2381"/>
    <cellStyle name="0.00 2 3 4 3" xfId="2382"/>
    <cellStyle name="0.00 2 3 5" xfId="2383"/>
    <cellStyle name="0.00 2 3 5 2" xfId="2384"/>
    <cellStyle name="0.00 2 3 6" xfId="2385"/>
    <cellStyle name="0.00 2 4" xfId="2386"/>
    <cellStyle name="0.00 2 4 2" xfId="2387"/>
    <cellStyle name="0.00 2 4 2 2" xfId="2388"/>
    <cellStyle name="0.00 2 4 2 2 2" xfId="2389"/>
    <cellStyle name="0.00 2 4 2 3" xfId="2390"/>
    <cellStyle name="0.00 2 4 3" xfId="2391"/>
    <cellStyle name="0.00 2 4 3 2" xfId="2392"/>
    <cellStyle name="0.00 2 4 3 2 2" xfId="2393"/>
    <cellStyle name="0.00 2 4 3 3" xfId="2394"/>
    <cellStyle name="0.00 2 4 4" xfId="2395"/>
    <cellStyle name="0.00 2 4 4 2" xfId="2396"/>
    <cellStyle name="0.00 2 4 4 2 2" xfId="2397"/>
    <cellStyle name="0.00 2 4 4 3" xfId="2398"/>
    <cellStyle name="0.00 2 4 5" xfId="2399"/>
    <cellStyle name="0.00 2 4 5 2" xfId="2400"/>
    <cellStyle name="0.00 2 4 6" xfId="2401"/>
    <cellStyle name="0.00 2 5" xfId="2402"/>
    <cellStyle name="0.00 2 5 2" xfId="2403"/>
    <cellStyle name="0.00 2 5 2 2" xfId="2404"/>
    <cellStyle name="0.00 2 5 2 2 2" xfId="2405"/>
    <cellStyle name="0.00 2 5 2 3" xfId="2406"/>
    <cellStyle name="0.00 2 5 3" xfId="2407"/>
    <cellStyle name="0.00 2 5 3 2" xfId="2408"/>
    <cellStyle name="0.00 2 5 3 2 2" xfId="2409"/>
    <cellStyle name="0.00 2 5 3 3" xfId="2410"/>
    <cellStyle name="0.00 2 5 4" xfId="2411"/>
    <cellStyle name="0.00 2 5 4 2" xfId="2412"/>
    <cellStyle name="0.00 2 5 4 2 2" xfId="2413"/>
    <cellStyle name="0.00 2 5 4 3" xfId="2414"/>
    <cellStyle name="0.00 2 5 5" xfId="2415"/>
    <cellStyle name="0.00 2 5 5 2" xfId="2416"/>
    <cellStyle name="0.00 2 5 6" xfId="2417"/>
    <cellStyle name="0.00 2 6" xfId="2418"/>
    <cellStyle name="0.00 2 6 2" xfId="2419"/>
    <cellStyle name="0.00 2 6 2 2" xfId="2420"/>
    <cellStyle name="0.00 2 6 2 2 2" xfId="2421"/>
    <cellStyle name="0.00 2 6 2 3" xfId="2422"/>
    <cellStyle name="0.00 2 6 3" xfId="2423"/>
    <cellStyle name="0.00 2 6 3 2" xfId="2424"/>
    <cellStyle name="0.00 2 6 3 2 2" xfId="2425"/>
    <cellStyle name="0.00 2 6 3 3" xfId="2426"/>
    <cellStyle name="0.00 2 6 4" xfId="2427"/>
    <cellStyle name="0.00 2 6 4 2" xfId="2428"/>
    <cellStyle name="0.00 2 6 4 2 2" xfId="2429"/>
    <cellStyle name="0.00 2 6 4 3" xfId="2430"/>
    <cellStyle name="0.00 2 6 5" xfId="2431"/>
    <cellStyle name="0.00 2 6 5 2" xfId="2432"/>
    <cellStyle name="0.00 2 6 6" xfId="2433"/>
    <cellStyle name="0.00 2 7" xfId="2434"/>
    <cellStyle name="0.00 2 7 2" xfId="2435"/>
    <cellStyle name="0.00 2 7 2 2" xfId="2436"/>
    <cellStyle name="0.00 2 7 2 2 2" xfId="2437"/>
    <cellStyle name="0.00 2 7 2 3" xfId="2438"/>
    <cellStyle name="0.00 2 7 3" xfId="2439"/>
    <cellStyle name="0.00 2 7 3 2" xfId="2440"/>
    <cellStyle name="0.00 2 7 3 2 2" xfId="2441"/>
    <cellStyle name="0.00 2 7 3 3" xfId="2442"/>
    <cellStyle name="0.00 2 7 4" xfId="2443"/>
    <cellStyle name="0.00 2 7 4 2" xfId="2444"/>
    <cellStyle name="0.00 2 7 4 2 2" xfId="2445"/>
    <cellStyle name="0.00 2 7 4 3" xfId="2446"/>
    <cellStyle name="0.00 2 7 5" xfId="2447"/>
    <cellStyle name="0.00 2 7 5 2" xfId="2448"/>
    <cellStyle name="0.00 2 7 6" xfId="2449"/>
    <cellStyle name="0.00 2 8" xfId="2450"/>
    <cellStyle name="0.00 2 8 2" xfId="2451"/>
    <cellStyle name="0.00 2 9" xfId="2452"/>
    <cellStyle name="0.00 3" xfId="2453"/>
    <cellStyle name="0.00 3 2" xfId="2454"/>
    <cellStyle name="0.00 3 2 2" xfId="2455"/>
    <cellStyle name="0.00 3 2 2 2" xfId="2456"/>
    <cellStyle name="0.00 3 2 2 2 2" xfId="2457"/>
    <cellStyle name="0.00 3 2 2 3" xfId="2458"/>
    <cellStyle name="0.00 3 2 3" xfId="2459"/>
    <cellStyle name="0.00 3 2 3 2" xfId="2460"/>
    <cellStyle name="0.00 3 2 3 2 2" xfId="2461"/>
    <cellStyle name="0.00 3 2 3 3" xfId="2462"/>
    <cellStyle name="0.00 3 2 4" xfId="2463"/>
    <cellStyle name="0.00 3 2 4 2" xfId="2464"/>
    <cellStyle name="0.00 3 2 4 2 2" xfId="2465"/>
    <cellStyle name="0.00 3 2 4 3" xfId="2466"/>
    <cellStyle name="0.00 3 2 5" xfId="2467"/>
    <cellStyle name="0.00 3 2 5 2" xfId="2468"/>
    <cellStyle name="0.00 3 2 6" xfId="2469"/>
    <cellStyle name="0.00 3 3" xfId="2470"/>
    <cellStyle name="0.00 3 3 2" xfId="2471"/>
    <cellStyle name="0.00 3 3 2 2" xfId="2472"/>
    <cellStyle name="0.00 3 3 2 2 2" xfId="2473"/>
    <cellStyle name="0.00 3 3 2 3" xfId="2474"/>
    <cellStyle name="0.00 3 3 3" xfId="2475"/>
    <cellStyle name="0.00 3 3 3 2" xfId="2476"/>
    <cellStyle name="0.00 3 3 3 2 2" xfId="2477"/>
    <cellStyle name="0.00 3 3 3 3" xfId="2478"/>
    <cellStyle name="0.00 3 3 4" xfId="2479"/>
    <cellStyle name="0.00 3 3 4 2" xfId="2480"/>
    <cellStyle name="0.00 3 3 4 2 2" xfId="2481"/>
    <cellStyle name="0.00 3 3 4 3" xfId="2482"/>
    <cellStyle name="0.00 3 3 5" xfId="2483"/>
    <cellStyle name="0.00 3 3 5 2" xfId="2484"/>
    <cellStyle name="0.00 3 3 6" xfId="2485"/>
    <cellStyle name="0.00 3 4" xfId="2486"/>
    <cellStyle name="0.00 3 4 2" xfId="2487"/>
    <cellStyle name="0.00 3 4 2 2" xfId="2488"/>
    <cellStyle name="0.00 3 4 2 2 2" xfId="2489"/>
    <cellStyle name="0.00 3 4 2 3" xfId="2490"/>
    <cellStyle name="0.00 3 4 3" xfId="2491"/>
    <cellStyle name="0.00 3 4 3 2" xfId="2492"/>
    <cellStyle name="0.00 3 4 3 2 2" xfId="2493"/>
    <cellStyle name="0.00 3 4 3 3" xfId="2494"/>
    <cellStyle name="0.00 3 4 4" xfId="2495"/>
    <cellStyle name="0.00 3 4 4 2" xfId="2496"/>
    <cellStyle name="0.00 3 4 4 2 2" xfId="2497"/>
    <cellStyle name="0.00 3 4 4 3" xfId="2498"/>
    <cellStyle name="0.00 3 4 5" xfId="2499"/>
    <cellStyle name="0.00 3 4 5 2" xfId="2500"/>
    <cellStyle name="0.00 3 4 6" xfId="2501"/>
    <cellStyle name="0.00 3 5" xfId="2502"/>
    <cellStyle name="0.00 3 5 2" xfId="2503"/>
    <cellStyle name="0.00 3 5 2 2" xfId="2504"/>
    <cellStyle name="0.00 3 5 2 2 2" xfId="2505"/>
    <cellStyle name="0.00 3 5 2 3" xfId="2506"/>
    <cellStyle name="0.00 3 5 3" xfId="2507"/>
    <cellStyle name="0.00 3 5 3 2" xfId="2508"/>
    <cellStyle name="0.00 3 5 3 2 2" xfId="2509"/>
    <cellStyle name="0.00 3 5 3 3" xfId="2510"/>
    <cellStyle name="0.00 3 5 4" xfId="2511"/>
    <cellStyle name="0.00 3 5 4 2" xfId="2512"/>
    <cellStyle name="0.00 3 5 4 2 2" xfId="2513"/>
    <cellStyle name="0.00 3 5 4 3" xfId="2514"/>
    <cellStyle name="0.00 3 5 5" xfId="2515"/>
    <cellStyle name="0.00 3 5 5 2" xfId="2516"/>
    <cellStyle name="0.00 3 5 6" xfId="2517"/>
    <cellStyle name="0.00 3 6" xfId="2518"/>
    <cellStyle name="0.00 3 6 2" xfId="2519"/>
    <cellStyle name="0.00 3 6 2 2" xfId="2520"/>
    <cellStyle name="0.00 3 6 2 2 2" xfId="2521"/>
    <cellStyle name="0.00 3 6 2 3" xfId="2522"/>
    <cellStyle name="0.00 3 6 3" xfId="2523"/>
    <cellStyle name="0.00 3 6 3 2" xfId="2524"/>
    <cellStyle name="0.00 3 6 3 2 2" xfId="2525"/>
    <cellStyle name="0.00 3 6 3 3" xfId="2526"/>
    <cellStyle name="0.00 3 6 4" xfId="2527"/>
    <cellStyle name="0.00 3 6 4 2" xfId="2528"/>
    <cellStyle name="0.00 3 6 4 2 2" xfId="2529"/>
    <cellStyle name="0.00 3 6 4 3" xfId="2530"/>
    <cellStyle name="0.00 3 6 5" xfId="2531"/>
    <cellStyle name="0.00 3 6 5 2" xfId="2532"/>
    <cellStyle name="0.00 3 6 6" xfId="2533"/>
    <cellStyle name="0.00 3 7" xfId="2534"/>
    <cellStyle name="0.00 3 7 2" xfId="2535"/>
    <cellStyle name="0.00 3 8" xfId="2536"/>
    <cellStyle name="0.00 4" xfId="2537"/>
    <cellStyle name="0.00 4 2" xfId="2538"/>
    <cellStyle name="0.00 4 2 2" xfId="2539"/>
    <cellStyle name="0.00 4 2 2 2" xfId="2540"/>
    <cellStyle name="0.00 4 2 3" xfId="2541"/>
    <cellStyle name="0.00 4 3" xfId="2542"/>
    <cellStyle name="0.00 4 3 2" xfId="2543"/>
    <cellStyle name="0.00 4 3 2 2" xfId="2544"/>
    <cellStyle name="0.00 4 3 3" xfId="2545"/>
    <cellStyle name="0.00 4 4" xfId="2546"/>
    <cellStyle name="0.00 4 4 2" xfId="2547"/>
    <cellStyle name="0.00 4 4 2 2" xfId="2548"/>
    <cellStyle name="0.00 4 4 3" xfId="2549"/>
    <cellStyle name="0.00 4 5" xfId="2550"/>
    <cellStyle name="0.00 4 5 2" xfId="2551"/>
    <cellStyle name="0.00 4 6" xfId="2552"/>
    <cellStyle name="0.00 5" xfId="2553"/>
    <cellStyle name="0.00 5 2" xfId="2554"/>
    <cellStyle name="0.00 5 2 2" xfId="2555"/>
    <cellStyle name="0.00 5 2 2 2" xfId="2556"/>
    <cellStyle name="0.00 5 2 3" xfId="2557"/>
    <cellStyle name="0.00 5 3" xfId="2558"/>
    <cellStyle name="0.00 5 3 2" xfId="2559"/>
    <cellStyle name="0.00 5 3 2 2" xfId="2560"/>
    <cellStyle name="0.00 5 3 3" xfId="2561"/>
    <cellStyle name="0.00 5 4" xfId="2562"/>
    <cellStyle name="0.00 5 4 2" xfId="2563"/>
    <cellStyle name="0.00 5 4 2 2" xfId="2564"/>
    <cellStyle name="0.00 5 4 3" xfId="2565"/>
    <cellStyle name="0.00 5 5" xfId="2566"/>
    <cellStyle name="0.00 5 5 2" xfId="2567"/>
    <cellStyle name="0.00 5 6" xfId="2568"/>
    <cellStyle name="0.00 6" xfId="2569"/>
    <cellStyle name="0.00 6 2" xfId="2570"/>
    <cellStyle name="0.00 6 2 2" xfId="2571"/>
    <cellStyle name="0.00 6 2 2 2" xfId="2572"/>
    <cellStyle name="0.00 6 2 3" xfId="2573"/>
    <cellStyle name="0.00 6 3" xfId="2574"/>
    <cellStyle name="0.00 6 3 2" xfId="2575"/>
    <cellStyle name="0.00 6 3 2 2" xfId="2576"/>
    <cellStyle name="0.00 6 3 3" xfId="2577"/>
    <cellStyle name="0.00 6 4" xfId="2578"/>
    <cellStyle name="0.00 6 4 2" xfId="2579"/>
    <cellStyle name="0.00 6 4 2 2" xfId="2580"/>
    <cellStyle name="0.00 6 4 3" xfId="2581"/>
    <cellStyle name="0.00 6 5" xfId="2582"/>
    <cellStyle name="0.00 6 5 2" xfId="2583"/>
    <cellStyle name="0.00 6 6" xfId="2584"/>
    <cellStyle name="0.00 7" xfId="2585"/>
    <cellStyle name="0.00 7 2" xfId="2586"/>
    <cellStyle name="0.00 7 2 2" xfId="2587"/>
    <cellStyle name="0.00 7 2 2 2" xfId="2588"/>
    <cellStyle name="0.00 7 2 3" xfId="2589"/>
    <cellStyle name="0.00 7 3" xfId="2590"/>
    <cellStyle name="0.00 7 3 2" xfId="2591"/>
    <cellStyle name="0.00 7 3 2 2" xfId="2592"/>
    <cellStyle name="0.00 7 3 3" xfId="2593"/>
    <cellStyle name="0.00 7 4" xfId="2594"/>
    <cellStyle name="0.00 7 4 2" xfId="2595"/>
    <cellStyle name="0.00 7 4 2 2" xfId="2596"/>
    <cellStyle name="0.00 7 4 3" xfId="2597"/>
    <cellStyle name="0.00 7 5" xfId="2598"/>
    <cellStyle name="0.00 7 5 2" xfId="2599"/>
    <cellStyle name="0.00 7 6" xfId="2600"/>
    <cellStyle name="0.00 8" xfId="2601"/>
    <cellStyle name="0.00 8 2" xfId="2602"/>
    <cellStyle name="0.00 8 2 2" xfId="2603"/>
    <cellStyle name="0.00 8 3" xfId="2604"/>
    <cellStyle name="0.00 9" xfId="2605"/>
    <cellStyle name="0.00 9 2" xfId="2606"/>
    <cellStyle name="0.00%" xfId="2607"/>
    <cellStyle name="0.00_구덕터널배전반설치" xfId="9010"/>
    <cellStyle name="0.000%" xfId="2608"/>
    <cellStyle name="0.000% 2" xfId="2609"/>
    <cellStyle name="0.0000%" xfId="2610"/>
    <cellStyle name="0.0000% 2" xfId="2611"/>
    <cellStyle name="0_발주(구로구청 전감독)" xfId="2612"/>
    <cellStyle name="0_발주(구로구청 전감독) 2" xfId="2613"/>
    <cellStyle name="0_발주(구로구청 전감독) 2 2" xfId="2614"/>
    <cellStyle name="0_발주(구로구청 전감독) 3" xfId="2615"/>
    <cellStyle name="0_실적원가" xfId="9011"/>
    <cellStyle name="0_일반원가" xfId="9012"/>
    <cellStyle name="00" xfId="2616"/>
    <cellStyle name="¼yAU(R)" xfId="2617"/>
    <cellStyle name="1" xfId="2618"/>
    <cellStyle name="1 2" xfId="2619"/>
    <cellStyle name="1 3" xfId="2620"/>
    <cellStyle name="1_00-예산서양식100" xfId="2621"/>
    <cellStyle name="1_07-67(정부중앙청사전산용배전설비교체및기타공사(분전반)-행정안전부)" xfId="9013"/>
    <cellStyle name="1_1_2007학교공원화사업-신상중계-설계서" xfId="2622"/>
    <cellStyle name="1_2007학교공원화사업-중평-내역" xfId="2623"/>
    <cellStyle name="1_H001 거제조선 종합사무동 신축공사" xfId="9014"/>
    <cellStyle name="1_JISU_New" xfId="9015"/>
    <cellStyle name="1_laroux" xfId="2624"/>
    <cellStyle name="1_laroux_ATC-YOON1" xfId="2625"/>
    <cellStyle name="1_laroux_ATC-YOON1_발주(구로구청 전감독)" xfId="2626"/>
    <cellStyle name="1_laroux_발주(구로구청 전감독)" xfId="2627"/>
    <cellStyle name="1_total" xfId="2628"/>
    <cellStyle name="1_total 2" xfId="2629"/>
    <cellStyle name="1_total_00-예산서양식100" xfId="2630"/>
    <cellStyle name="1_total_00-예산서양식100 2" xfId="2631"/>
    <cellStyle name="1_total_00-예산서양식100_00-설계서양식" xfId="2632"/>
    <cellStyle name="1_total_00-예산서양식100_00-설계서양식 2" xfId="2633"/>
    <cellStyle name="1_total_00-예산서양식100_00-설계서양식_2007년_중마초교내역서" xfId="2634"/>
    <cellStyle name="1_total_00-예산서양식100_00-설계서양식_2007년_중마초교내역서_2008년학교공원화사업(광남중학교)" xfId="2635"/>
    <cellStyle name="1_total_00-예산서양식100_00-설계서양식_2007년_중마초교내역서_2008년학교공원화사업(광남중학교1)" xfId="2636"/>
    <cellStyle name="1_total_00-예산서양식100_2007년_중마초교내역서" xfId="2637"/>
    <cellStyle name="1_total_00-예산서양식100_2007년_중마초교내역서_2008년학교공원화사업(광남중학교)" xfId="2638"/>
    <cellStyle name="1_total_00-예산서양식100_2007년_중마초교내역서_2008년학교공원화사업(광남중학교1)" xfId="2639"/>
    <cellStyle name="1_total_00-예산서양식100_대전가오-설계서" xfId="2640"/>
    <cellStyle name="1_total_00-예산서양식100_대전가오-설계서 2" xfId="2641"/>
    <cellStyle name="1_total_00-예산서양식100_대전가오-설계서(관리)" xfId="2642"/>
    <cellStyle name="1_total_00-예산서양식100_대전가오-설계서(관리) 2" xfId="2643"/>
    <cellStyle name="1_total_00-예산서양식100_대전가오-설계서(관리)_2007년_중마초교내역서" xfId="2644"/>
    <cellStyle name="1_total_00-예산서양식100_대전가오-설계서(관리)_2007년_중마초교내역서_2008년학교공원화사업(광남중학교)" xfId="2645"/>
    <cellStyle name="1_total_00-예산서양식100_대전가오-설계서(관리)_2007년_중마초교내역서_2008년학교공원화사업(광남중학교1)" xfId="2646"/>
    <cellStyle name="1_total_00-예산서양식100_대전가오-설계서_2007년_중마초교내역서" xfId="2647"/>
    <cellStyle name="1_total_00-예산서양식100_대전가오-설계서_2007년_중마초교내역서_2008년학교공원화사업(광남중학교)" xfId="2648"/>
    <cellStyle name="1_total_00-예산서양식100_대전가오-설계서_2007년_중마초교내역서_2008년학교공원화사업(광남중학교1)" xfId="2649"/>
    <cellStyle name="1_total_00-예산서양식100_대전가오-설계서1" xfId="2650"/>
    <cellStyle name="1_total_00-예산서양식100_대전가오-설계서1 2" xfId="2651"/>
    <cellStyle name="1_total_00-예산서양식100_대전가오-설계서1_2007년_중마초교내역서" xfId="2652"/>
    <cellStyle name="1_total_00-예산서양식100_대전가오-설계서1_2007년_중마초교내역서_2008년학교공원화사업(광남중학교)" xfId="2653"/>
    <cellStyle name="1_total_00-예산서양식100_대전가오-설계서1_2007년_중마초교내역서_2008년학교공원화사업(광남중학교1)" xfId="2654"/>
    <cellStyle name="1_total_00-예산서양식100_설계설명서0309" xfId="2655"/>
    <cellStyle name="1_total_00-예산서양식100_설계설명서0309_2007년_중마초교내역서" xfId="2656"/>
    <cellStyle name="1_total_00-예산서양식100_설계설명서0309_2007년_중마초교내역서_2008년학교공원화사업(광남중학교)" xfId="2657"/>
    <cellStyle name="1_total_00-예산서양식100_설계설명서0309_2007년_중마초교내역서_2008년학교공원화사업(광남중학교1)" xfId="2658"/>
    <cellStyle name="1_total_00-표지예정공정표" xfId="2659"/>
    <cellStyle name="1_total_00-표지예정공정표 2" xfId="2660"/>
    <cellStyle name="1_total_00-표지예정공정표_00-설계서양식" xfId="2661"/>
    <cellStyle name="1_total_00-표지예정공정표_2007년_중마초교내역서" xfId="2662"/>
    <cellStyle name="1_total_00-표지예정공정표_2007년_중마초교내역서_2008년학교공원화사업(광남중학교)" xfId="2663"/>
    <cellStyle name="1_total_00-표지예정공정표_2007년_중마초교내역서_2008년학교공원화사업(광남중학교1)" xfId="2664"/>
    <cellStyle name="1_total_2007년_중마초교내역서" xfId="2665"/>
    <cellStyle name="1_total_2007년_중마초교내역서_2008년학교공원화사업(광남중학교)" xfId="2666"/>
    <cellStyle name="1_total_2007년_중마초교내역서_2008년학교공원화사업(광남중학교1)" xfId="2667"/>
    <cellStyle name="1_total_광진구-설계서(1006)" xfId="2668"/>
    <cellStyle name="1_total_광진구-설계서(1006)_2007년_중마초교내역서" xfId="2669"/>
    <cellStyle name="1_total_광진구-설계서(1006)_2007년_중마초교내역서_2008년학교공원화사업(광남중학교)" xfId="2670"/>
    <cellStyle name="1_total_광진구-설계서(1006)_2007년_중마초교내역서_2008년학교공원화사업(광남중학교1)" xfId="2671"/>
    <cellStyle name="1_total_광진구-설계서(1006)_설계설명서0309" xfId="2672"/>
    <cellStyle name="1_total_광진구-설계서(1006)_설계설명서0309_2007년_중마초교내역서" xfId="2673"/>
    <cellStyle name="1_total_광진구-설계서(1006)_설계설명서0309_2007년_중마초교내역서_2008년학교공원화사업(광남중학교)" xfId="2674"/>
    <cellStyle name="1_total_광진구-설계서(1006)_설계설명서0309_2007년_중마초교내역서_2008년학교공원화사업(광남중학교1)" xfId="2675"/>
    <cellStyle name="1_total_구로리총괄내역" xfId="2676"/>
    <cellStyle name="1_total_구로리총괄내역 2" xfId="2677"/>
    <cellStyle name="1_total_구로리총괄내역_2007년_중마초교내역서" xfId="2678"/>
    <cellStyle name="1_total_구로리총괄내역_2007년_중마초교내역서_2008년학교공원화사업(광남중학교)" xfId="2679"/>
    <cellStyle name="1_total_구로리총괄내역_2007년_중마초교내역서_2008년학교공원화사업(광남중학교1)" xfId="2680"/>
    <cellStyle name="1_total_구로리총괄내역_구로리설계예산서1029" xfId="2681"/>
    <cellStyle name="1_total_구로리총괄내역_구로리설계예산서1029 2" xfId="2682"/>
    <cellStyle name="1_total_구로리총괄내역_구로리설계예산서1029_2007년_중마초교내역서" xfId="2683"/>
    <cellStyle name="1_total_구로리총괄내역_구로리설계예산서1029_2007년_중마초교내역서_2008년학교공원화사업(광남중학교)" xfId="2684"/>
    <cellStyle name="1_total_구로리총괄내역_구로리설계예산서1029_2007년_중마초교내역서_2008년학교공원화사업(광남중학교1)" xfId="2685"/>
    <cellStyle name="1_total_구로리총괄내역_구로리설계예산서1029_내역서1128" xfId="2686"/>
    <cellStyle name="1_total_구로리총괄내역_구로리설계예산서1029_내역서1128_2008년학교공원화사업(광남중학교)" xfId="2687"/>
    <cellStyle name="1_total_구로리총괄내역_구로리설계예산서1029_내역서1128_2008년학교공원화사업(광남중학교1)" xfId="2688"/>
    <cellStyle name="1_total_구로리총괄내역_구로리설계예산서1029_내역서1128_수량산출서" xfId="2689"/>
    <cellStyle name="1_total_구로리총괄내역_구로리설계예산서1029_내역서1128_수량산출서_2007년_중마초교내역서" xfId="2690"/>
    <cellStyle name="1_total_구로리총괄내역_구로리설계예산서1029_내역서1128_수량산출서_2007년_중마초교내역서_2008년학교공원화사업(광남중학교)" xfId="2691"/>
    <cellStyle name="1_total_구로리총괄내역_구로리설계예산서1029_내역서1128_수량산출서_2007년_중마초교내역서_2008년학교공원화사업(광남중학교1)" xfId="2692"/>
    <cellStyle name="1_total_구로리총괄내역_구로리설계예산서1029_내역서1128_중마070514" xfId="2693"/>
    <cellStyle name="1_total_구로리총괄내역_구로리설계예산서1029_내역서1128_중마070514_2007년_중마초교내역서" xfId="2694"/>
    <cellStyle name="1_total_구로리총괄내역_구로리설계예산서1029_내역서1128_중마070514_2007년_중마초교내역서_2008년학교공원화사업(광남중학교)" xfId="2695"/>
    <cellStyle name="1_total_구로리총괄내역_구로리설계예산서1029_내역서1128_중마070514_2007년_중마초교내역서_2008년학교공원화사업(광남중학교1)" xfId="2696"/>
    <cellStyle name="1_total_구로리총괄내역_구로리설계예산서1118준공" xfId="2697"/>
    <cellStyle name="1_total_구로리총괄내역_구로리설계예산서1118준공 2" xfId="2698"/>
    <cellStyle name="1_total_구로리총괄내역_구로리설계예산서1118준공_2007년_중마초교내역서" xfId="2699"/>
    <cellStyle name="1_total_구로리총괄내역_구로리설계예산서1118준공_2007년_중마초교내역서_2008년학교공원화사업(광남중학교)" xfId="2700"/>
    <cellStyle name="1_total_구로리총괄내역_구로리설계예산서1118준공_2007년_중마초교내역서_2008년학교공원화사업(광남중학교1)" xfId="2701"/>
    <cellStyle name="1_total_구로리총괄내역_구로리설계예산서1118준공_내역서1128" xfId="2702"/>
    <cellStyle name="1_total_구로리총괄내역_구로리설계예산서1118준공_내역서1128_2008년학교공원화사업(광남중학교)" xfId="2703"/>
    <cellStyle name="1_total_구로리총괄내역_구로리설계예산서1118준공_내역서1128_2008년학교공원화사업(광남중학교1)" xfId="2704"/>
    <cellStyle name="1_total_구로리총괄내역_구로리설계예산서1118준공_내역서1128_수량산출서" xfId="2705"/>
    <cellStyle name="1_total_구로리총괄내역_구로리설계예산서1118준공_내역서1128_수량산출서_2007년_중마초교내역서" xfId="2706"/>
    <cellStyle name="1_total_구로리총괄내역_구로리설계예산서1118준공_내역서1128_수량산출서_2007년_중마초교내역서_2008년학교공원화사업(광남중학교)" xfId="2707"/>
    <cellStyle name="1_total_구로리총괄내역_구로리설계예산서1118준공_내역서1128_수량산출서_2007년_중마초교내역서_2008년학교공원화사업(광남중학교1)" xfId="2708"/>
    <cellStyle name="1_total_구로리총괄내역_구로리설계예산서1118준공_내역서1128_중마070514" xfId="2709"/>
    <cellStyle name="1_total_구로리총괄내역_구로리설계예산서1118준공_내역서1128_중마070514_2007년_중마초교내역서" xfId="2710"/>
    <cellStyle name="1_total_구로리총괄내역_구로리설계예산서1118준공_내역서1128_중마070514_2007년_중마초교내역서_2008년학교공원화사업(광남중학교)" xfId="2711"/>
    <cellStyle name="1_total_구로리총괄내역_구로리설계예산서1118준공_내역서1128_중마070514_2007년_중마초교내역서_2008년학교공원화사업(광남중학교1)" xfId="2712"/>
    <cellStyle name="1_total_구로리총괄내역_구로리설계예산서조경" xfId="2713"/>
    <cellStyle name="1_total_구로리총괄내역_구로리설계예산서조경 2" xfId="2714"/>
    <cellStyle name="1_total_구로리총괄내역_구로리설계예산서조경_2007년_중마초교내역서" xfId="2715"/>
    <cellStyle name="1_total_구로리총괄내역_구로리설계예산서조경_2007년_중마초교내역서_2008년학교공원화사업(광남중학교)" xfId="2716"/>
    <cellStyle name="1_total_구로리총괄내역_구로리설계예산서조경_2007년_중마초교내역서_2008년학교공원화사업(광남중학교1)" xfId="2717"/>
    <cellStyle name="1_total_구로리총괄내역_구로리설계예산서조경_내역서1128" xfId="2718"/>
    <cellStyle name="1_total_구로리총괄내역_구로리설계예산서조경_내역서1128_2008년학교공원화사업(광남중학교)" xfId="2719"/>
    <cellStyle name="1_total_구로리총괄내역_구로리설계예산서조경_내역서1128_2008년학교공원화사업(광남중학교1)" xfId="2720"/>
    <cellStyle name="1_total_구로리총괄내역_구로리설계예산서조경_내역서1128_수량산출서" xfId="2721"/>
    <cellStyle name="1_total_구로리총괄내역_구로리설계예산서조경_내역서1128_수량산출서_2007년_중마초교내역서" xfId="2722"/>
    <cellStyle name="1_total_구로리총괄내역_구로리설계예산서조경_내역서1128_수량산출서_2007년_중마초교내역서_2008년학교공원화사업(광남중학교)" xfId="2723"/>
    <cellStyle name="1_total_구로리총괄내역_구로리설계예산서조경_내역서1128_수량산출서_2007년_중마초교내역서_2008년학교공원화사업(광남중학교1)" xfId="2724"/>
    <cellStyle name="1_total_구로리총괄내역_구로리설계예산서조경_내역서1128_중마070514" xfId="2725"/>
    <cellStyle name="1_total_구로리총괄내역_구로리설계예산서조경_내역서1128_중마070514_2007년_중마초교내역서" xfId="2726"/>
    <cellStyle name="1_total_구로리총괄내역_구로리설계예산서조경_내역서1128_중마070514_2007년_중마초교내역서_2008년학교공원화사업(광남중학교)" xfId="2727"/>
    <cellStyle name="1_total_구로리총괄내역_구로리설계예산서조경_내역서1128_중마070514_2007년_중마초교내역서_2008년학교공원화사업(광남중학교1)" xfId="2728"/>
    <cellStyle name="1_total_구로리총괄내역_구로리어린이공원예산서(조경)1125" xfId="2729"/>
    <cellStyle name="1_total_구로리총괄내역_구로리어린이공원예산서(조경)1125 2" xfId="2730"/>
    <cellStyle name="1_total_구로리총괄내역_구로리어린이공원예산서(조경)1125_2007년_중마초교내역서" xfId="2731"/>
    <cellStyle name="1_total_구로리총괄내역_구로리어린이공원예산서(조경)1125_2007년_중마초교내역서_2008년학교공원화사업(광남중학교)" xfId="2732"/>
    <cellStyle name="1_total_구로리총괄내역_구로리어린이공원예산서(조경)1125_2007년_중마초교내역서_2008년학교공원화사업(광남중학교1)" xfId="2733"/>
    <cellStyle name="1_total_구로리총괄내역_구로리어린이공원예산서(조경)1125_내역서1128" xfId="2734"/>
    <cellStyle name="1_total_구로리총괄내역_구로리어린이공원예산서(조경)1125_내역서1128_2008년학교공원화사업(광남중학교)" xfId="2735"/>
    <cellStyle name="1_total_구로리총괄내역_구로리어린이공원예산서(조경)1125_내역서1128_2008년학교공원화사업(광남중학교1)" xfId="2736"/>
    <cellStyle name="1_total_구로리총괄내역_구로리어린이공원예산서(조경)1125_내역서1128_수량산출서" xfId="2737"/>
    <cellStyle name="1_total_구로리총괄내역_구로리어린이공원예산서(조경)1125_내역서1128_수량산출서_2007년_중마초교내역서" xfId="2738"/>
    <cellStyle name="1_total_구로리총괄내역_구로리어린이공원예산서(조경)1125_내역서1128_수량산출서_2007년_중마초교내역서_2008년학교공원화사업(광남중학교)" xfId="2739"/>
    <cellStyle name="1_total_구로리총괄내역_구로리어린이공원예산서(조경)1125_내역서1128_수량산출서_2007년_중마초교내역서_2008년학교공원화사업(광남중학교1)" xfId="2740"/>
    <cellStyle name="1_total_구로리총괄내역_구로리어린이공원예산서(조경)1125_내역서1128_중마070514" xfId="2741"/>
    <cellStyle name="1_total_구로리총괄내역_구로리어린이공원예산서(조경)1125_내역서1128_중마070514_2007년_중마초교내역서" xfId="2742"/>
    <cellStyle name="1_total_구로리총괄내역_구로리어린이공원예산서(조경)1125_내역서1128_중마070514_2007년_중마초교내역서_2008년학교공원화사업(광남중학교)" xfId="2743"/>
    <cellStyle name="1_total_구로리총괄내역_구로리어린이공원예산서(조경)1125_내역서1128_중마070514_2007년_중마초교내역서_2008년학교공원화사업(광남중학교1)" xfId="2744"/>
    <cellStyle name="1_total_구로리총괄내역_내역서" xfId="2745"/>
    <cellStyle name="1_total_구로리총괄내역_내역서 2" xfId="2746"/>
    <cellStyle name="1_total_구로리총괄내역_내역서_2007년_중마초교내역서" xfId="2747"/>
    <cellStyle name="1_total_구로리총괄내역_내역서_2007년_중마초교내역서_2008년학교공원화사업(광남중학교)" xfId="2748"/>
    <cellStyle name="1_total_구로리총괄내역_내역서_2007년_중마초교내역서_2008년학교공원화사업(광남중학교1)" xfId="2749"/>
    <cellStyle name="1_total_구로리총괄내역_내역서_내역서1128" xfId="2750"/>
    <cellStyle name="1_total_구로리총괄내역_내역서_내역서1128_2008년학교공원화사업(광남중학교)" xfId="2751"/>
    <cellStyle name="1_total_구로리총괄내역_내역서_내역서1128_2008년학교공원화사업(광남중학교1)" xfId="2752"/>
    <cellStyle name="1_total_구로리총괄내역_내역서_내역서1128_수량산출서" xfId="2753"/>
    <cellStyle name="1_total_구로리총괄내역_내역서_내역서1128_수량산출서_2007년_중마초교내역서" xfId="2754"/>
    <cellStyle name="1_total_구로리총괄내역_내역서_내역서1128_수량산출서_2007년_중마초교내역서_2008년학교공원화사업(광남중학교)" xfId="2755"/>
    <cellStyle name="1_total_구로리총괄내역_내역서_내역서1128_수량산출서_2007년_중마초교내역서_2008년학교공원화사업(광남중학교1)" xfId="2756"/>
    <cellStyle name="1_total_구로리총괄내역_내역서_내역서1128_중마070514" xfId="2757"/>
    <cellStyle name="1_total_구로리총괄내역_내역서_내역서1128_중마070514_2007년_중마초교내역서" xfId="2758"/>
    <cellStyle name="1_total_구로리총괄내역_내역서_내역서1128_중마070514_2007년_중마초교내역서_2008년학교공원화사업(광남중학교)" xfId="2759"/>
    <cellStyle name="1_total_구로리총괄내역_내역서_내역서1128_중마070514_2007년_중마초교내역서_2008년학교공원화사업(광남중학교1)" xfId="2760"/>
    <cellStyle name="1_total_구로리총괄내역_내역서1128" xfId="2761"/>
    <cellStyle name="1_total_구로리총괄내역_내역서1128_2008년학교공원화사업(광남중학교)" xfId="2762"/>
    <cellStyle name="1_total_구로리총괄내역_내역서1128_2008년학교공원화사업(광남중학교1)" xfId="2763"/>
    <cellStyle name="1_total_구로리총괄내역_내역서1128_수량산출서" xfId="2764"/>
    <cellStyle name="1_total_구로리총괄내역_내역서1128_수량산출서_2007년_중마초교내역서" xfId="2765"/>
    <cellStyle name="1_total_구로리총괄내역_내역서1128_수량산출서_2007년_중마초교내역서_2008년학교공원화사업(광남중학교)" xfId="2766"/>
    <cellStyle name="1_total_구로리총괄내역_내역서1128_수량산출서_2007년_중마초교내역서_2008년학교공원화사업(광남중학교1)" xfId="2767"/>
    <cellStyle name="1_total_구로리총괄내역_내역서1128_중마070514" xfId="2768"/>
    <cellStyle name="1_total_구로리총괄내역_내역서1128_중마070514_2007년_중마초교내역서" xfId="2769"/>
    <cellStyle name="1_total_구로리총괄내역_내역서1128_중마070514_2007년_중마초교내역서_2008년학교공원화사업(광남중학교)" xfId="2770"/>
    <cellStyle name="1_total_구로리총괄내역_내역서1128_중마070514_2007년_중마초교내역서_2008년학교공원화사업(광남중학교1)" xfId="2771"/>
    <cellStyle name="1_total_구로리총괄내역_노임단가표" xfId="2772"/>
    <cellStyle name="1_total_구로리총괄내역_노임단가표 2" xfId="2773"/>
    <cellStyle name="1_total_구로리총괄내역_노임단가표_2007년_중마초교내역서" xfId="2774"/>
    <cellStyle name="1_total_구로리총괄내역_노임단가표_2007년_중마초교내역서_2008년학교공원화사업(광남중학교)" xfId="2775"/>
    <cellStyle name="1_total_구로리총괄내역_노임단가표_2007년_중마초교내역서_2008년학교공원화사업(광남중학교1)" xfId="2776"/>
    <cellStyle name="1_total_구로리총괄내역_노임단가표_내역서1128" xfId="2777"/>
    <cellStyle name="1_total_구로리총괄내역_노임단가표_내역서1128_2008년학교공원화사업(광남중학교)" xfId="2778"/>
    <cellStyle name="1_total_구로리총괄내역_노임단가표_내역서1128_2008년학교공원화사업(광남중학교1)" xfId="2779"/>
    <cellStyle name="1_total_구로리총괄내역_노임단가표_내역서1128_수량산출서" xfId="2780"/>
    <cellStyle name="1_total_구로리총괄내역_노임단가표_내역서1128_수량산출서_2007년_중마초교내역서" xfId="2781"/>
    <cellStyle name="1_total_구로리총괄내역_노임단가표_내역서1128_수량산출서_2007년_중마초교내역서_2008년학교공원화사업(광남중학교)" xfId="2782"/>
    <cellStyle name="1_total_구로리총괄내역_노임단가표_내역서1128_수량산출서_2007년_중마초교내역서_2008년학교공원화사업(광남중학교1)" xfId="2783"/>
    <cellStyle name="1_total_구로리총괄내역_노임단가표_내역서1128_중마070514" xfId="2784"/>
    <cellStyle name="1_total_구로리총괄내역_노임단가표_내역서1128_중마070514_2007년_중마초교내역서" xfId="2785"/>
    <cellStyle name="1_total_구로리총괄내역_노임단가표_내역서1128_중마070514_2007년_중마초교내역서_2008년학교공원화사업(광남중학교)" xfId="2786"/>
    <cellStyle name="1_total_구로리총괄내역_노임단가표_내역서1128_중마070514_2007년_중마초교내역서_2008년학교공원화사업(광남중학교1)" xfId="2787"/>
    <cellStyle name="1_total_구로리총괄내역_배밭계약내역" xfId="2788"/>
    <cellStyle name="1_total_구로리총괄내역_배밭계약내역_2007년_중마초교내역서" xfId="2789"/>
    <cellStyle name="1_total_구로리총괄내역_배밭계약내역_2007년_중마초교내역서_2008년학교공원화사업(광남중학교)" xfId="2790"/>
    <cellStyle name="1_total_구로리총괄내역_배밭계약내역_2007년_중마초교내역서_2008년학교공원화사업(광남중학교1)" xfId="2791"/>
    <cellStyle name="1_total_구로리총괄내역_설계내역서" xfId="2792"/>
    <cellStyle name="1_total_구로리총괄내역_설계내역서_2007년_중마초교내역서" xfId="2793"/>
    <cellStyle name="1_total_구로리총괄내역_설계내역서_2007년_중마초교내역서_2008년학교공원화사업(광남중학교)" xfId="2794"/>
    <cellStyle name="1_total_구로리총괄내역_설계내역서_2007년_중마초교내역서_2008년학교공원화사업(광남중학교1)" xfId="2795"/>
    <cellStyle name="1_total_구로리총괄내역_수도권매립지" xfId="2796"/>
    <cellStyle name="1_total_구로리총괄내역_수도권매립지 2" xfId="2797"/>
    <cellStyle name="1_total_구로리총괄내역_수도권매립지_2007년_중마초교내역서" xfId="2798"/>
    <cellStyle name="1_total_구로리총괄내역_수도권매립지_2007년_중마초교내역서_2008년학교공원화사업(광남중학교)" xfId="2799"/>
    <cellStyle name="1_total_구로리총괄내역_수도권매립지_2007년_중마초교내역서_2008년학교공원화사업(광남중학교1)" xfId="2800"/>
    <cellStyle name="1_total_구로리총괄내역_수도권매립지_내역서1128" xfId="2801"/>
    <cellStyle name="1_total_구로리총괄내역_수도권매립지_내역서1128_2008년학교공원화사업(광남중학교)" xfId="2802"/>
    <cellStyle name="1_total_구로리총괄내역_수도권매립지_내역서1128_2008년학교공원화사업(광남중학교1)" xfId="2803"/>
    <cellStyle name="1_total_구로리총괄내역_수도권매립지_내역서1128_수량산출서" xfId="2804"/>
    <cellStyle name="1_total_구로리총괄내역_수도권매립지_내역서1128_수량산출서_2007년_중마초교내역서" xfId="2805"/>
    <cellStyle name="1_total_구로리총괄내역_수도권매립지_내역서1128_수량산출서_2007년_중마초교내역서_2008년학교공원화사업(광남중학교)" xfId="2806"/>
    <cellStyle name="1_total_구로리총괄내역_수도권매립지_내역서1128_수량산출서_2007년_중마초교내역서_2008년학교공원화사업(광남중학교1)" xfId="2807"/>
    <cellStyle name="1_total_구로리총괄내역_수도권매립지_내역서1128_중마070514" xfId="2808"/>
    <cellStyle name="1_total_구로리총괄내역_수도권매립지_내역서1128_중마070514_2007년_중마초교내역서" xfId="2809"/>
    <cellStyle name="1_total_구로리총괄내역_수도권매립지_내역서1128_중마070514_2007년_중마초교내역서_2008년학교공원화사업(광남중학교)" xfId="2810"/>
    <cellStyle name="1_total_구로리총괄내역_수도권매립지_내역서1128_중마070514_2007년_중마초교내역서_2008년학교공원화사업(광남중학교1)" xfId="2811"/>
    <cellStyle name="1_total_구로리총괄내역_수도권매립지1004(발주용)" xfId="2812"/>
    <cellStyle name="1_total_구로리총괄내역_수도권매립지1004(발주용) 2" xfId="2813"/>
    <cellStyle name="1_total_구로리총괄내역_수도권매립지1004(발주용)_2007년_중마초교내역서" xfId="2814"/>
    <cellStyle name="1_total_구로리총괄내역_수도권매립지1004(발주용)_2007년_중마초교내역서_2008년학교공원화사업(광남중학교)" xfId="2815"/>
    <cellStyle name="1_total_구로리총괄내역_수도권매립지1004(발주용)_2007년_중마초교내역서_2008년학교공원화사업(광남중학교1)" xfId="2816"/>
    <cellStyle name="1_total_구로리총괄내역_수도권매립지1004(발주용)_내역서1128" xfId="2817"/>
    <cellStyle name="1_total_구로리총괄내역_수도권매립지1004(발주용)_내역서1128_2008년학교공원화사업(광남중학교)" xfId="2818"/>
    <cellStyle name="1_total_구로리총괄내역_수도권매립지1004(발주용)_내역서1128_2008년학교공원화사업(광남중학교1)" xfId="2819"/>
    <cellStyle name="1_total_구로리총괄내역_수도권매립지1004(발주용)_내역서1128_수량산출서" xfId="2820"/>
    <cellStyle name="1_total_구로리총괄내역_수도권매립지1004(발주용)_내역서1128_수량산출서_2007년_중마초교내역서" xfId="2821"/>
    <cellStyle name="1_total_구로리총괄내역_수도권매립지1004(발주용)_내역서1128_수량산출서_2007년_중마초교내역서_2008년학교공원화사업(광남중학교)" xfId="2822"/>
    <cellStyle name="1_total_구로리총괄내역_수도권매립지1004(발주용)_내역서1128_수량산출서_2007년_중마초교내역서_2008년학교공원화사업(광남중학교1)" xfId="2823"/>
    <cellStyle name="1_total_구로리총괄내역_수도권매립지1004(발주용)_내역서1128_중마070514" xfId="2824"/>
    <cellStyle name="1_total_구로리총괄내역_수도권매립지1004(발주용)_내역서1128_중마070514_2007년_중마초교내역서" xfId="2825"/>
    <cellStyle name="1_total_구로리총괄내역_수도권매립지1004(발주용)_내역서1128_중마070514_2007년_중마초교내역서_2008년학교공원화사업(광남중학교)" xfId="2826"/>
    <cellStyle name="1_total_구로리총괄내역_수도권매립지1004(발주용)_내역서1128_중마070514_2007년_중마초교내역서_2008년학교공원화사업(광남중학교1)" xfId="2827"/>
    <cellStyle name="1_total_구로리총괄내역_일신건영설계예산서(0211)" xfId="2828"/>
    <cellStyle name="1_total_구로리총괄내역_일신건영설계예산서(0211) 2" xfId="2829"/>
    <cellStyle name="1_total_구로리총괄내역_일신건영설계예산서(0211)_2007년_중마초교내역서" xfId="2830"/>
    <cellStyle name="1_total_구로리총괄내역_일신건영설계예산서(0211)_2007년_중마초교내역서_2008년학교공원화사업(광남중학교)" xfId="2831"/>
    <cellStyle name="1_total_구로리총괄내역_일신건영설계예산서(0211)_2007년_중마초교내역서_2008년학교공원화사업(광남중학교1)" xfId="2832"/>
    <cellStyle name="1_total_구로리총괄내역_일신건영설계예산서(0211)_내역서1128" xfId="2833"/>
    <cellStyle name="1_total_구로리총괄내역_일신건영설계예산서(0211)_내역서1128_2008년학교공원화사업(광남중학교)" xfId="2834"/>
    <cellStyle name="1_total_구로리총괄내역_일신건영설계예산서(0211)_내역서1128_2008년학교공원화사업(광남중학교1)" xfId="2835"/>
    <cellStyle name="1_total_구로리총괄내역_일신건영설계예산서(0211)_내역서1128_수량산출서" xfId="2836"/>
    <cellStyle name="1_total_구로리총괄내역_일신건영설계예산서(0211)_내역서1128_수량산출서_2007년_중마초교내역서" xfId="2837"/>
    <cellStyle name="1_total_구로리총괄내역_일신건영설계예산서(0211)_내역서1128_수량산출서_2007년_중마초교내역서_2008년학교공원화사업(광남중학교)" xfId="2838"/>
    <cellStyle name="1_total_구로리총괄내역_일신건영설계예산서(0211)_내역서1128_수량산출서_2007년_중마초교내역서_2008년학교공원화사업(광남중학교1)" xfId="2839"/>
    <cellStyle name="1_total_구로리총괄내역_일신건영설계예산서(0211)_내역서1128_중마070514" xfId="2840"/>
    <cellStyle name="1_total_구로리총괄내역_일신건영설계예산서(0211)_내역서1128_중마070514_2007년_중마초교내역서" xfId="2841"/>
    <cellStyle name="1_total_구로리총괄내역_일신건영설계예산서(0211)_내역서1128_중마070514_2007년_중마초교내역서_2008년학교공원화사업(광남중학교)" xfId="2842"/>
    <cellStyle name="1_total_구로리총괄내역_일신건영설계예산서(0211)_내역서1128_중마070514_2007년_중마초교내역서_2008년학교공원화사업(광남중학교1)" xfId="2843"/>
    <cellStyle name="1_total_구로리총괄내역_일위대가" xfId="2844"/>
    <cellStyle name="1_total_구로리총괄내역_일위대가 2" xfId="2845"/>
    <cellStyle name="1_total_구로리총괄내역_일위대가_2007년_중마초교내역서" xfId="2846"/>
    <cellStyle name="1_total_구로리총괄내역_일위대가_2007년_중마초교내역서_2008년학교공원화사업(광남중학교)" xfId="2847"/>
    <cellStyle name="1_total_구로리총괄내역_일위대가_2007년_중마초교내역서_2008년학교공원화사업(광남중학교1)" xfId="2848"/>
    <cellStyle name="1_total_구로리총괄내역_일위대가_내역서1128" xfId="2849"/>
    <cellStyle name="1_total_구로리총괄내역_일위대가_내역서1128_2008년학교공원화사업(광남중학교)" xfId="2850"/>
    <cellStyle name="1_total_구로리총괄내역_일위대가_내역서1128_2008년학교공원화사업(광남중학교1)" xfId="2851"/>
    <cellStyle name="1_total_구로리총괄내역_일위대가_내역서1128_수량산출서" xfId="2852"/>
    <cellStyle name="1_total_구로리총괄내역_일위대가_내역서1128_수량산출서_2007년_중마초교내역서" xfId="2853"/>
    <cellStyle name="1_total_구로리총괄내역_일위대가_내역서1128_수량산출서_2007년_중마초교내역서_2008년학교공원화사업(광남중학교)" xfId="2854"/>
    <cellStyle name="1_total_구로리총괄내역_일위대가_내역서1128_수량산출서_2007년_중마초교내역서_2008년학교공원화사업(광남중학교1)" xfId="2855"/>
    <cellStyle name="1_total_구로리총괄내역_일위대가_내역서1128_중마070514" xfId="2856"/>
    <cellStyle name="1_total_구로리총괄내역_일위대가_내역서1128_중마070514_2007년_중마초교내역서" xfId="2857"/>
    <cellStyle name="1_total_구로리총괄내역_일위대가_내역서1128_중마070514_2007년_중마초교내역서_2008년학교공원화사업(광남중학교)" xfId="2858"/>
    <cellStyle name="1_total_구로리총괄내역_일위대가_내역서1128_중마070514_2007년_중마초교내역서_2008년학교공원화사업(광남중학교1)" xfId="2859"/>
    <cellStyle name="1_total_구로리총괄내역_자재단가표" xfId="2860"/>
    <cellStyle name="1_total_구로리총괄내역_자재단가표 2" xfId="2861"/>
    <cellStyle name="1_total_구로리총괄내역_자재단가표_2007년_중마초교내역서" xfId="2862"/>
    <cellStyle name="1_total_구로리총괄내역_자재단가표_2007년_중마초교내역서_2008년학교공원화사업(광남중학교)" xfId="2863"/>
    <cellStyle name="1_total_구로리총괄내역_자재단가표_2007년_중마초교내역서_2008년학교공원화사업(광남중학교1)" xfId="2864"/>
    <cellStyle name="1_total_구로리총괄내역_자재단가표_내역서1128" xfId="2865"/>
    <cellStyle name="1_total_구로리총괄내역_자재단가표_내역서1128_2008년학교공원화사업(광남중학교)" xfId="2866"/>
    <cellStyle name="1_total_구로리총괄내역_자재단가표_내역서1128_2008년학교공원화사업(광남중학교1)" xfId="2867"/>
    <cellStyle name="1_total_구로리총괄내역_자재단가표_내역서1128_수량산출서" xfId="2868"/>
    <cellStyle name="1_total_구로리총괄내역_자재단가표_내역서1128_수량산출서_2007년_중마초교내역서" xfId="2869"/>
    <cellStyle name="1_total_구로리총괄내역_자재단가표_내역서1128_수량산출서_2007년_중마초교내역서_2008년학교공원화사업(광남중학교)" xfId="2870"/>
    <cellStyle name="1_total_구로리총괄내역_자재단가표_내역서1128_수량산출서_2007년_중마초교내역서_2008년학교공원화사업(광남중학교1)" xfId="2871"/>
    <cellStyle name="1_total_구로리총괄내역_자재단가표_내역서1128_중마070514" xfId="2872"/>
    <cellStyle name="1_total_구로리총괄내역_자재단가표_내역서1128_중마070514_2007년_중마초교내역서" xfId="2873"/>
    <cellStyle name="1_total_구로리총괄내역_자재단가표_내역서1128_중마070514_2007년_중마초교내역서_2008년학교공원화사업(광남중학교)" xfId="2874"/>
    <cellStyle name="1_total_구로리총괄내역_자재단가표_내역서1128_중마070514_2007년_중마초교내역서_2008년학교공원화사업(광남중학교1)" xfId="2875"/>
    <cellStyle name="1_total_구로리총괄내역_장안초등학교내역0814" xfId="2876"/>
    <cellStyle name="1_total_구로리총괄내역_장안초등학교내역0814 2" xfId="2877"/>
    <cellStyle name="1_total_구로리총괄내역_장안초등학교내역0814_2007년_중마초교내역서" xfId="2878"/>
    <cellStyle name="1_total_구로리총괄내역_장안초등학교내역0814_2007년_중마초교내역서_2008년학교공원화사업(광남중학교)" xfId="2879"/>
    <cellStyle name="1_total_구로리총괄내역_장안초등학교내역0814_2007년_중마초교내역서_2008년학교공원화사업(광남중학교1)" xfId="2880"/>
    <cellStyle name="1_total_구로리총괄내역_장안초등학교내역0814_내역서1128" xfId="2881"/>
    <cellStyle name="1_total_구로리총괄내역_장안초등학교내역0814_내역서1128_2008년학교공원화사업(광남중학교)" xfId="2882"/>
    <cellStyle name="1_total_구로리총괄내역_장안초등학교내역0814_내역서1128_2008년학교공원화사업(광남중학교1)" xfId="2883"/>
    <cellStyle name="1_total_구로리총괄내역_장안초등학교내역0814_내역서1128_수량산출서" xfId="2884"/>
    <cellStyle name="1_total_구로리총괄내역_장안초등학교내역0814_내역서1128_수량산출서_2007년_중마초교내역서" xfId="2885"/>
    <cellStyle name="1_total_구로리총괄내역_장안초등학교내역0814_내역서1128_수량산출서_2007년_중마초교내역서_2008년학교공원화사업(광남중학교)" xfId="2886"/>
    <cellStyle name="1_total_구로리총괄내역_장안초등학교내역0814_내역서1128_수량산출서_2007년_중마초교내역서_2008년학교공원화사업(광남중학교1)" xfId="2887"/>
    <cellStyle name="1_total_구로리총괄내역_장안초등학교내역0814_내역서1128_중마070514" xfId="2888"/>
    <cellStyle name="1_total_구로리총괄내역_장안초등학교내역0814_내역서1128_중마070514_2007년_중마초교내역서" xfId="2889"/>
    <cellStyle name="1_total_구로리총괄내역_장안초등학교내역0814_내역서1128_중마070514_2007년_중마초교내역서_2008년학교공원화사업(광남중학교)" xfId="2890"/>
    <cellStyle name="1_total_구로리총괄내역_장안초등학교내역0814_내역서1128_중마070514_2007년_중마초교내역서_2008년학교공원화사업(광남중학교1)" xfId="2891"/>
    <cellStyle name="1_total_내역서1128" xfId="2892"/>
    <cellStyle name="1_total_내역서1128_2008년학교공원화사업(광남중학교)" xfId="2893"/>
    <cellStyle name="1_total_내역서1128_2008년학교공원화사업(광남중학교1)" xfId="2894"/>
    <cellStyle name="1_total_내역서1128_수량산출서" xfId="2895"/>
    <cellStyle name="1_total_내역서1128_수량산출서_2007년_중마초교내역서" xfId="2896"/>
    <cellStyle name="1_total_내역서1128_수량산출서_2007년_중마초교내역서_2008년학교공원화사업(광남중학교)" xfId="2897"/>
    <cellStyle name="1_total_내역서1128_수량산출서_2007년_중마초교내역서_2008년학교공원화사업(광남중학교1)" xfId="2898"/>
    <cellStyle name="1_total_내역서1128_중마070514" xfId="2899"/>
    <cellStyle name="1_total_내역서1128_중마070514_2007년_중마초교내역서" xfId="2900"/>
    <cellStyle name="1_total_내역서1128_중마070514_2007년_중마초교내역서_2008년학교공원화사업(광남중학교)" xfId="2901"/>
    <cellStyle name="1_total_내역서1128_중마070514_2007년_중마초교내역서_2008년학교공원화사업(광남중학교1)" xfId="2902"/>
    <cellStyle name="1_total_목동내역" xfId="2903"/>
    <cellStyle name="1_total_목동내역_폐기물집계" xfId="2904"/>
    <cellStyle name="1_total_배밭계약내역" xfId="2905"/>
    <cellStyle name="1_total_배밭계약내역_2007년_중마초교내역서" xfId="2906"/>
    <cellStyle name="1_total_배밭계약내역_2007년_중마초교내역서_2008년학교공원화사업(광남중학교)" xfId="2907"/>
    <cellStyle name="1_total_배밭계약내역_2007년_중마초교내역서_2008년학교공원화사업(광남중학교1)" xfId="2908"/>
    <cellStyle name="1_total_설계내역서" xfId="2909"/>
    <cellStyle name="1_total_설계내역서_2007년_중마초교내역서" xfId="2910"/>
    <cellStyle name="1_total_설계내역서_2007년_중마초교내역서_2008년학교공원화사업(광남중학교)" xfId="2911"/>
    <cellStyle name="1_total_설계내역서_2007년_중마초교내역서_2008년학교공원화사업(광남중학교1)" xfId="2912"/>
    <cellStyle name="1_total_총괄내역0518" xfId="2913"/>
    <cellStyle name="1_total_총괄내역0518 2" xfId="2914"/>
    <cellStyle name="1_total_총괄내역0518_2007년_중마초교내역서" xfId="2915"/>
    <cellStyle name="1_total_총괄내역0518_2007년_중마초교내역서_2008년학교공원화사업(광남중학교)" xfId="2916"/>
    <cellStyle name="1_total_총괄내역0518_2007년_중마초교내역서_2008년학교공원화사업(광남중학교1)" xfId="2917"/>
    <cellStyle name="1_total_총괄내역0518_구로리설계예산서1029" xfId="2918"/>
    <cellStyle name="1_total_총괄내역0518_구로리설계예산서1029 2" xfId="2919"/>
    <cellStyle name="1_total_총괄내역0518_구로리설계예산서1029_2007년_중마초교내역서" xfId="2920"/>
    <cellStyle name="1_total_총괄내역0518_구로리설계예산서1029_2007년_중마초교내역서_2008년학교공원화사업(광남중학교)" xfId="2921"/>
    <cellStyle name="1_total_총괄내역0518_구로리설계예산서1029_2007년_중마초교내역서_2008년학교공원화사업(광남중학교1)" xfId="2922"/>
    <cellStyle name="1_total_총괄내역0518_구로리설계예산서1029_내역서1128" xfId="2923"/>
    <cellStyle name="1_total_총괄내역0518_구로리설계예산서1029_내역서1128_2008년학교공원화사업(광남중학교)" xfId="2924"/>
    <cellStyle name="1_total_총괄내역0518_구로리설계예산서1029_내역서1128_2008년학교공원화사업(광남중학교1)" xfId="2925"/>
    <cellStyle name="1_total_총괄내역0518_구로리설계예산서1029_내역서1128_수량산출서" xfId="2926"/>
    <cellStyle name="1_total_총괄내역0518_구로리설계예산서1029_내역서1128_수량산출서_2007년_중마초교내역서" xfId="2927"/>
    <cellStyle name="1_total_총괄내역0518_구로리설계예산서1029_내역서1128_수량산출서_2007년_중마초교내역서_2008년학교공원화사업(광남중학교)" xfId="2928"/>
    <cellStyle name="1_total_총괄내역0518_구로리설계예산서1029_내역서1128_수량산출서_2007년_중마초교내역서_2008년학교공원화사업(광남중학교1)" xfId="2929"/>
    <cellStyle name="1_total_총괄내역0518_구로리설계예산서1029_내역서1128_중마070514" xfId="2930"/>
    <cellStyle name="1_total_총괄내역0518_구로리설계예산서1029_내역서1128_중마070514_2007년_중마초교내역서" xfId="2931"/>
    <cellStyle name="1_total_총괄내역0518_구로리설계예산서1029_내역서1128_중마070514_2007년_중마초교내역서_2008년학교공원화사업(광남중학교)" xfId="2932"/>
    <cellStyle name="1_total_총괄내역0518_구로리설계예산서1029_내역서1128_중마070514_2007년_중마초교내역서_2008년학교공원화사업(광남중학교1)" xfId="2933"/>
    <cellStyle name="1_total_총괄내역0518_구로리설계예산서1118준공" xfId="2934"/>
    <cellStyle name="1_total_총괄내역0518_구로리설계예산서1118준공 2" xfId="2935"/>
    <cellStyle name="1_total_총괄내역0518_구로리설계예산서1118준공_2007년_중마초교내역서" xfId="2936"/>
    <cellStyle name="1_total_총괄내역0518_구로리설계예산서1118준공_2007년_중마초교내역서_2008년학교공원화사업(광남중학교)" xfId="2937"/>
    <cellStyle name="1_total_총괄내역0518_구로리설계예산서1118준공_2007년_중마초교내역서_2008년학교공원화사업(광남중학교1)" xfId="2938"/>
    <cellStyle name="1_total_총괄내역0518_구로리설계예산서1118준공_내역서1128" xfId="2939"/>
    <cellStyle name="1_total_총괄내역0518_구로리설계예산서1118준공_내역서1128_2008년학교공원화사업(광남중학교)" xfId="2940"/>
    <cellStyle name="1_total_총괄내역0518_구로리설계예산서1118준공_내역서1128_2008년학교공원화사업(광남중학교1)" xfId="2941"/>
    <cellStyle name="1_total_총괄내역0518_구로리설계예산서1118준공_내역서1128_수량산출서" xfId="2942"/>
    <cellStyle name="1_total_총괄내역0518_구로리설계예산서1118준공_내역서1128_수량산출서_2007년_중마초교내역서" xfId="2943"/>
    <cellStyle name="1_total_총괄내역0518_구로리설계예산서1118준공_내역서1128_수량산출서_2007년_중마초교내역서_2008년학교공원화사업(광남중학교)" xfId="2944"/>
    <cellStyle name="1_total_총괄내역0518_구로리설계예산서1118준공_내역서1128_수량산출서_2007년_중마초교내역서_2008년학교공원화사업(광남중학교1)" xfId="2945"/>
    <cellStyle name="1_total_총괄내역0518_구로리설계예산서1118준공_내역서1128_중마070514" xfId="2946"/>
    <cellStyle name="1_total_총괄내역0518_구로리설계예산서1118준공_내역서1128_중마070514_2007년_중마초교내역서" xfId="2947"/>
    <cellStyle name="1_total_총괄내역0518_구로리설계예산서1118준공_내역서1128_중마070514_2007년_중마초교내역서_2008년학교공원화사업(광남중학교)" xfId="2948"/>
    <cellStyle name="1_total_총괄내역0518_구로리설계예산서1118준공_내역서1128_중마070514_2007년_중마초교내역서_2008년학교공원화사업(광남중학교1)" xfId="2949"/>
    <cellStyle name="1_total_총괄내역0518_구로리설계예산서조경" xfId="2950"/>
    <cellStyle name="1_total_총괄내역0518_구로리설계예산서조경 2" xfId="2951"/>
    <cellStyle name="1_total_총괄내역0518_구로리설계예산서조경_2007년_중마초교내역서" xfId="2952"/>
    <cellStyle name="1_total_총괄내역0518_구로리설계예산서조경_2007년_중마초교내역서_2008년학교공원화사업(광남중학교)" xfId="2953"/>
    <cellStyle name="1_total_총괄내역0518_구로리설계예산서조경_2007년_중마초교내역서_2008년학교공원화사업(광남중학교1)" xfId="2954"/>
    <cellStyle name="1_total_총괄내역0518_구로리설계예산서조경_내역서1128" xfId="2955"/>
    <cellStyle name="1_total_총괄내역0518_구로리설계예산서조경_내역서1128_2008년학교공원화사업(광남중학교)" xfId="2956"/>
    <cellStyle name="1_total_총괄내역0518_구로리설계예산서조경_내역서1128_2008년학교공원화사업(광남중학교1)" xfId="2957"/>
    <cellStyle name="1_total_총괄내역0518_구로리설계예산서조경_내역서1128_수량산출서" xfId="2958"/>
    <cellStyle name="1_total_총괄내역0518_구로리설계예산서조경_내역서1128_수량산출서_2007년_중마초교내역서" xfId="2959"/>
    <cellStyle name="1_total_총괄내역0518_구로리설계예산서조경_내역서1128_수량산출서_2007년_중마초교내역서_2008년학교공원화사업(광남중학교)" xfId="2960"/>
    <cellStyle name="1_total_총괄내역0518_구로리설계예산서조경_내역서1128_수량산출서_2007년_중마초교내역서_2008년학교공원화사업(광남중학교1)" xfId="2961"/>
    <cellStyle name="1_total_총괄내역0518_구로리설계예산서조경_내역서1128_중마070514" xfId="2962"/>
    <cellStyle name="1_total_총괄내역0518_구로리설계예산서조경_내역서1128_중마070514_2007년_중마초교내역서" xfId="2963"/>
    <cellStyle name="1_total_총괄내역0518_구로리설계예산서조경_내역서1128_중마070514_2007년_중마초교내역서_2008년학교공원화사업(광남중학교)" xfId="2964"/>
    <cellStyle name="1_total_총괄내역0518_구로리설계예산서조경_내역서1128_중마070514_2007년_중마초교내역서_2008년학교공원화사업(광남중학교1)" xfId="2965"/>
    <cellStyle name="1_total_총괄내역0518_구로리어린이공원예산서(조경)1125" xfId="2966"/>
    <cellStyle name="1_total_총괄내역0518_구로리어린이공원예산서(조경)1125 2" xfId="2967"/>
    <cellStyle name="1_total_총괄내역0518_구로리어린이공원예산서(조경)1125_2007년_중마초교내역서" xfId="2968"/>
    <cellStyle name="1_total_총괄내역0518_구로리어린이공원예산서(조경)1125_2007년_중마초교내역서_2008년학교공원화사업(광남중학교)" xfId="2969"/>
    <cellStyle name="1_total_총괄내역0518_구로리어린이공원예산서(조경)1125_2007년_중마초교내역서_2008년학교공원화사업(광남중학교1)" xfId="2970"/>
    <cellStyle name="1_total_총괄내역0518_구로리어린이공원예산서(조경)1125_내역서1128" xfId="2971"/>
    <cellStyle name="1_total_총괄내역0518_구로리어린이공원예산서(조경)1125_내역서1128_2008년학교공원화사업(광남중학교)" xfId="2972"/>
    <cellStyle name="1_total_총괄내역0518_구로리어린이공원예산서(조경)1125_내역서1128_2008년학교공원화사업(광남중학교1)" xfId="2973"/>
    <cellStyle name="1_total_총괄내역0518_구로리어린이공원예산서(조경)1125_내역서1128_수량산출서" xfId="2974"/>
    <cellStyle name="1_total_총괄내역0518_구로리어린이공원예산서(조경)1125_내역서1128_수량산출서_2007년_중마초교내역서" xfId="2975"/>
    <cellStyle name="1_total_총괄내역0518_구로리어린이공원예산서(조경)1125_내역서1128_수량산출서_2007년_중마초교내역서_2008년학교공원화사업(광남중학교)" xfId="2976"/>
    <cellStyle name="1_total_총괄내역0518_구로리어린이공원예산서(조경)1125_내역서1128_수량산출서_2007년_중마초교내역서_2008년학교공원화사업(광남중학교1)" xfId="2977"/>
    <cellStyle name="1_total_총괄내역0518_구로리어린이공원예산서(조경)1125_내역서1128_중마070514" xfId="2978"/>
    <cellStyle name="1_total_총괄내역0518_구로리어린이공원예산서(조경)1125_내역서1128_중마070514_2007년_중마초교내역서" xfId="2979"/>
    <cellStyle name="1_total_총괄내역0518_구로리어린이공원예산서(조경)1125_내역서1128_중마070514_2007년_중마초교내역서_2008년학교공원화사업(광남중학교)" xfId="2980"/>
    <cellStyle name="1_total_총괄내역0518_구로리어린이공원예산서(조경)1125_내역서1128_중마070514_2007년_중마초교내역서_2008년학교공원화사업(광남중학교1)" xfId="2981"/>
    <cellStyle name="1_total_총괄내역0518_내역서" xfId="2982"/>
    <cellStyle name="1_total_총괄내역0518_내역서 2" xfId="2983"/>
    <cellStyle name="1_total_총괄내역0518_내역서_2007년_중마초교내역서" xfId="2984"/>
    <cellStyle name="1_total_총괄내역0518_내역서_2007년_중마초교내역서_2008년학교공원화사업(광남중학교)" xfId="2985"/>
    <cellStyle name="1_total_총괄내역0518_내역서_2007년_중마초교내역서_2008년학교공원화사업(광남중학교1)" xfId="2986"/>
    <cellStyle name="1_total_총괄내역0518_내역서_내역서1128" xfId="2987"/>
    <cellStyle name="1_total_총괄내역0518_내역서_내역서1128_2008년학교공원화사업(광남중학교)" xfId="2988"/>
    <cellStyle name="1_total_총괄내역0518_내역서_내역서1128_2008년학교공원화사업(광남중학교1)" xfId="2989"/>
    <cellStyle name="1_total_총괄내역0518_내역서_내역서1128_수량산출서" xfId="2990"/>
    <cellStyle name="1_total_총괄내역0518_내역서_내역서1128_수량산출서_2007년_중마초교내역서" xfId="2991"/>
    <cellStyle name="1_total_총괄내역0518_내역서_내역서1128_수량산출서_2007년_중마초교내역서_2008년학교공원화사업(광남중학교)" xfId="2992"/>
    <cellStyle name="1_total_총괄내역0518_내역서_내역서1128_수량산출서_2007년_중마초교내역서_2008년학교공원화사업(광남중학교1)" xfId="2993"/>
    <cellStyle name="1_total_총괄내역0518_내역서_내역서1128_중마070514" xfId="2994"/>
    <cellStyle name="1_total_총괄내역0518_내역서_내역서1128_중마070514_2007년_중마초교내역서" xfId="2995"/>
    <cellStyle name="1_total_총괄내역0518_내역서_내역서1128_중마070514_2007년_중마초교내역서_2008년학교공원화사업(광남중학교)" xfId="2996"/>
    <cellStyle name="1_total_총괄내역0518_내역서_내역서1128_중마070514_2007년_중마초교내역서_2008년학교공원화사업(광남중학교1)" xfId="2997"/>
    <cellStyle name="1_total_총괄내역0518_내역서1128" xfId="2998"/>
    <cellStyle name="1_total_총괄내역0518_내역서1128_2008년학교공원화사업(광남중학교)" xfId="2999"/>
    <cellStyle name="1_total_총괄내역0518_내역서1128_2008년학교공원화사업(광남중학교1)" xfId="3000"/>
    <cellStyle name="1_total_총괄내역0518_내역서1128_수량산출서" xfId="3001"/>
    <cellStyle name="1_total_총괄내역0518_내역서1128_수량산출서_2007년_중마초교내역서" xfId="3002"/>
    <cellStyle name="1_total_총괄내역0518_내역서1128_수량산출서_2007년_중마초교내역서_2008년학교공원화사업(광남중학교)" xfId="3003"/>
    <cellStyle name="1_total_총괄내역0518_내역서1128_수량산출서_2007년_중마초교내역서_2008년학교공원화사업(광남중학교1)" xfId="3004"/>
    <cellStyle name="1_total_총괄내역0518_내역서1128_중마070514" xfId="3005"/>
    <cellStyle name="1_total_총괄내역0518_내역서1128_중마070514_2007년_중마초교내역서" xfId="3006"/>
    <cellStyle name="1_total_총괄내역0518_내역서1128_중마070514_2007년_중마초교내역서_2008년학교공원화사업(광남중학교)" xfId="3007"/>
    <cellStyle name="1_total_총괄내역0518_내역서1128_중마070514_2007년_중마초교내역서_2008년학교공원화사업(광남중학교1)" xfId="3008"/>
    <cellStyle name="1_total_총괄내역0518_노임단가표" xfId="3009"/>
    <cellStyle name="1_total_총괄내역0518_노임단가표 2" xfId="3010"/>
    <cellStyle name="1_total_총괄내역0518_노임단가표_2007년_중마초교내역서" xfId="3011"/>
    <cellStyle name="1_total_총괄내역0518_노임단가표_2007년_중마초교내역서_2008년학교공원화사업(광남중학교)" xfId="3012"/>
    <cellStyle name="1_total_총괄내역0518_노임단가표_2007년_중마초교내역서_2008년학교공원화사업(광남중학교1)" xfId="3013"/>
    <cellStyle name="1_total_총괄내역0518_노임단가표_내역서1128" xfId="3014"/>
    <cellStyle name="1_total_총괄내역0518_노임단가표_내역서1128_2008년학교공원화사업(광남중학교)" xfId="3015"/>
    <cellStyle name="1_total_총괄내역0518_노임단가표_내역서1128_2008년학교공원화사업(광남중학교1)" xfId="3016"/>
    <cellStyle name="1_total_총괄내역0518_노임단가표_내역서1128_수량산출서" xfId="3017"/>
    <cellStyle name="1_total_총괄내역0518_노임단가표_내역서1128_수량산출서_2007년_중마초교내역서" xfId="3018"/>
    <cellStyle name="1_total_총괄내역0518_노임단가표_내역서1128_수량산출서_2007년_중마초교내역서_2008년학교공원화사업(광남중학교)" xfId="3019"/>
    <cellStyle name="1_total_총괄내역0518_노임단가표_내역서1128_수량산출서_2007년_중마초교내역서_2008년학교공원화사업(광남중학교1)" xfId="3020"/>
    <cellStyle name="1_total_총괄내역0518_노임단가표_내역서1128_중마070514" xfId="3021"/>
    <cellStyle name="1_total_총괄내역0518_노임단가표_내역서1128_중마070514_2007년_중마초교내역서" xfId="3022"/>
    <cellStyle name="1_total_총괄내역0518_노임단가표_내역서1128_중마070514_2007년_중마초교내역서_2008년학교공원화사업(광남중학교)" xfId="3023"/>
    <cellStyle name="1_total_총괄내역0518_노임단가표_내역서1128_중마070514_2007년_중마초교내역서_2008년학교공원화사업(광남중학교1)" xfId="3024"/>
    <cellStyle name="1_total_총괄내역0518_배밭계약내역" xfId="3025"/>
    <cellStyle name="1_total_총괄내역0518_배밭계약내역_2007년_중마초교내역서" xfId="3026"/>
    <cellStyle name="1_total_총괄내역0518_배밭계약내역_2007년_중마초교내역서_2008년학교공원화사업(광남중학교)" xfId="3027"/>
    <cellStyle name="1_total_총괄내역0518_배밭계약내역_2007년_중마초교내역서_2008년학교공원화사업(광남중학교1)" xfId="3028"/>
    <cellStyle name="1_total_총괄내역0518_설계내역서" xfId="3029"/>
    <cellStyle name="1_total_총괄내역0518_설계내역서_2007년_중마초교내역서" xfId="3030"/>
    <cellStyle name="1_total_총괄내역0518_설계내역서_2007년_중마초교내역서_2008년학교공원화사업(광남중학교)" xfId="3031"/>
    <cellStyle name="1_total_총괄내역0518_설계내역서_2007년_중마초교내역서_2008년학교공원화사업(광남중학교1)" xfId="3032"/>
    <cellStyle name="1_total_총괄내역0518_수도권매립지" xfId="3033"/>
    <cellStyle name="1_total_총괄내역0518_수도권매립지 2" xfId="3034"/>
    <cellStyle name="1_total_총괄내역0518_수도권매립지_2007년_중마초교내역서" xfId="3035"/>
    <cellStyle name="1_total_총괄내역0518_수도권매립지_2007년_중마초교내역서_2008년학교공원화사업(광남중학교)" xfId="3036"/>
    <cellStyle name="1_total_총괄내역0518_수도권매립지_2007년_중마초교내역서_2008년학교공원화사업(광남중학교1)" xfId="3037"/>
    <cellStyle name="1_total_총괄내역0518_수도권매립지_내역서1128" xfId="3038"/>
    <cellStyle name="1_total_총괄내역0518_수도권매립지_내역서1128_2008년학교공원화사업(광남중학교)" xfId="3039"/>
    <cellStyle name="1_total_총괄내역0518_수도권매립지_내역서1128_2008년학교공원화사업(광남중학교1)" xfId="3040"/>
    <cellStyle name="1_total_총괄내역0518_수도권매립지_내역서1128_수량산출서" xfId="3041"/>
    <cellStyle name="1_total_총괄내역0518_수도권매립지_내역서1128_수량산출서_2007년_중마초교내역서" xfId="3042"/>
    <cellStyle name="1_total_총괄내역0518_수도권매립지_내역서1128_수량산출서_2007년_중마초교내역서_2008년학교공원화사업(광남중학교)" xfId="3043"/>
    <cellStyle name="1_total_총괄내역0518_수도권매립지_내역서1128_수량산출서_2007년_중마초교내역서_2008년학교공원화사업(광남중학교1)" xfId="3044"/>
    <cellStyle name="1_total_총괄내역0518_수도권매립지_내역서1128_중마070514" xfId="3045"/>
    <cellStyle name="1_total_총괄내역0518_수도권매립지_내역서1128_중마070514_2007년_중마초교내역서" xfId="3046"/>
    <cellStyle name="1_total_총괄내역0518_수도권매립지_내역서1128_중마070514_2007년_중마초교내역서_2008년학교공원화사업(광남중학교)" xfId="3047"/>
    <cellStyle name="1_total_총괄내역0518_수도권매립지_내역서1128_중마070514_2007년_중마초교내역서_2008년학교공원화사업(광남중학교1)" xfId="3048"/>
    <cellStyle name="1_total_총괄내역0518_수도권매립지1004(발주용)" xfId="3049"/>
    <cellStyle name="1_total_총괄내역0518_수도권매립지1004(발주용) 2" xfId="3050"/>
    <cellStyle name="1_total_총괄내역0518_수도권매립지1004(발주용)_2007년_중마초교내역서" xfId="3051"/>
    <cellStyle name="1_total_총괄내역0518_수도권매립지1004(발주용)_2007년_중마초교내역서_2008년학교공원화사업(광남중학교)" xfId="3052"/>
    <cellStyle name="1_total_총괄내역0518_수도권매립지1004(발주용)_2007년_중마초교내역서_2008년학교공원화사업(광남중학교1)" xfId="3053"/>
    <cellStyle name="1_total_총괄내역0518_수도권매립지1004(발주용)_내역서1128" xfId="3054"/>
    <cellStyle name="1_total_총괄내역0518_수도권매립지1004(발주용)_내역서1128_2008년학교공원화사업(광남중학교)" xfId="3055"/>
    <cellStyle name="1_total_총괄내역0518_수도권매립지1004(발주용)_내역서1128_2008년학교공원화사업(광남중학교1)" xfId="3056"/>
    <cellStyle name="1_total_총괄내역0518_수도권매립지1004(발주용)_내역서1128_수량산출서" xfId="3057"/>
    <cellStyle name="1_total_총괄내역0518_수도권매립지1004(발주용)_내역서1128_수량산출서_2007년_중마초교내역서" xfId="3058"/>
    <cellStyle name="1_total_총괄내역0518_수도권매립지1004(발주용)_내역서1128_수량산출서_2007년_중마초교내역서_2008년학교공원화사업(광남중학교)" xfId="3059"/>
    <cellStyle name="1_total_총괄내역0518_수도권매립지1004(발주용)_내역서1128_수량산출서_2007년_중마초교내역서_2008년학교공원화사업(광남중학교1)" xfId="3060"/>
    <cellStyle name="1_total_총괄내역0518_수도권매립지1004(발주용)_내역서1128_중마070514" xfId="3061"/>
    <cellStyle name="1_total_총괄내역0518_수도권매립지1004(발주용)_내역서1128_중마070514_2007년_중마초교내역서" xfId="3062"/>
    <cellStyle name="1_total_총괄내역0518_수도권매립지1004(발주용)_내역서1128_중마070514_2007년_중마초교내역서_2008년학교공원화사업(광남중학교)" xfId="3063"/>
    <cellStyle name="1_total_총괄내역0518_수도권매립지1004(발주용)_내역서1128_중마070514_2007년_중마초교내역서_2008년학교공원화사업(광남중학교1)" xfId="3064"/>
    <cellStyle name="1_total_총괄내역0518_일신건영설계예산서(0211)" xfId="3065"/>
    <cellStyle name="1_total_총괄내역0518_일신건영설계예산서(0211) 2" xfId="3066"/>
    <cellStyle name="1_total_총괄내역0518_일신건영설계예산서(0211)_2007년_중마초교내역서" xfId="3067"/>
    <cellStyle name="1_total_총괄내역0518_일신건영설계예산서(0211)_2007년_중마초교내역서_2008년학교공원화사업(광남중학교)" xfId="3068"/>
    <cellStyle name="1_total_총괄내역0518_일신건영설계예산서(0211)_2007년_중마초교내역서_2008년학교공원화사업(광남중학교1)" xfId="3069"/>
    <cellStyle name="1_total_총괄내역0518_일신건영설계예산서(0211)_내역서1128" xfId="3070"/>
    <cellStyle name="1_total_총괄내역0518_일신건영설계예산서(0211)_내역서1128_2008년학교공원화사업(광남중학교)" xfId="3071"/>
    <cellStyle name="1_total_총괄내역0518_일신건영설계예산서(0211)_내역서1128_2008년학교공원화사업(광남중학교1)" xfId="3072"/>
    <cellStyle name="1_total_총괄내역0518_일신건영설계예산서(0211)_내역서1128_수량산출서" xfId="3073"/>
    <cellStyle name="1_total_총괄내역0518_일신건영설계예산서(0211)_내역서1128_수량산출서_2007년_중마초교내역서" xfId="3074"/>
    <cellStyle name="1_total_총괄내역0518_일신건영설계예산서(0211)_내역서1128_수량산출서_2007년_중마초교내역서_2008년학교공원화사업(광남중학교)" xfId="3075"/>
    <cellStyle name="1_total_총괄내역0518_일신건영설계예산서(0211)_내역서1128_수량산출서_2007년_중마초교내역서_2008년학교공원화사업(광남중학교1)" xfId="3076"/>
    <cellStyle name="1_total_총괄내역0518_일신건영설계예산서(0211)_내역서1128_중마070514" xfId="3077"/>
    <cellStyle name="1_total_총괄내역0518_일신건영설계예산서(0211)_내역서1128_중마070514_2007년_중마초교내역서" xfId="3078"/>
    <cellStyle name="1_total_총괄내역0518_일신건영설계예산서(0211)_내역서1128_중마070514_2007년_중마초교내역서_2008년학교공원화사업(광남중학교)" xfId="3079"/>
    <cellStyle name="1_total_총괄내역0518_일신건영설계예산서(0211)_내역서1128_중마070514_2007년_중마초교내역서_2008년학교공원화사업(광남중학교1)" xfId="3080"/>
    <cellStyle name="1_total_총괄내역0518_일위대가" xfId="3081"/>
    <cellStyle name="1_total_총괄내역0518_일위대가 2" xfId="3082"/>
    <cellStyle name="1_total_총괄내역0518_일위대가_2007년_중마초교내역서" xfId="3083"/>
    <cellStyle name="1_total_총괄내역0518_일위대가_2007년_중마초교내역서_2008년학교공원화사업(광남중학교)" xfId="3084"/>
    <cellStyle name="1_total_총괄내역0518_일위대가_2007년_중마초교내역서_2008년학교공원화사업(광남중학교1)" xfId="3085"/>
    <cellStyle name="1_total_총괄내역0518_일위대가_내역서1128" xfId="3086"/>
    <cellStyle name="1_total_총괄내역0518_일위대가_내역서1128_2008년학교공원화사업(광남중학교)" xfId="3087"/>
    <cellStyle name="1_total_총괄내역0518_일위대가_내역서1128_2008년학교공원화사업(광남중학교1)" xfId="3088"/>
    <cellStyle name="1_total_총괄내역0518_일위대가_내역서1128_수량산출서" xfId="3089"/>
    <cellStyle name="1_total_총괄내역0518_일위대가_내역서1128_수량산출서_2007년_중마초교내역서" xfId="3090"/>
    <cellStyle name="1_total_총괄내역0518_일위대가_내역서1128_수량산출서_2007년_중마초교내역서_2008년학교공원화사업(광남중학교)" xfId="3091"/>
    <cellStyle name="1_total_총괄내역0518_일위대가_내역서1128_수량산출서_2007년_중마초교내역서_2008년학교공원화사업(광남중학교1)" xfId="3092"/>
    <cellStyle name="1_total_총괄내역0518_일위대가_내역서1128_중마070514" xfId="3093"/>
    <cellStyle name="1_total_총괄내역0518_일위대가_내역서1128_중마070514_2007년_중마초교내역서" xfId="3094"/>
    <cellStyle name="1_total_총괄내역0518_일위대가_내역서1128_중마070514_2007년_중마초교내역서_2008년학교공원화사업(광남중학교)" xfId="3095"/>
    <cellStyle name="1_total_총괄내역0518_일위대가_내역서1128_중마070514_2007년_중마초교내역서_2008년학교공원화사업(광남중학교1)" xfId="3096"/>
    <cellStyle name="1_total_총괄내역0518_자재단가표" xfId="3097"/>
    <cellStyle name="1_total_총괄내역0518_자재단가표 2" xfId="3098"/>
    <cellStyle name="1_total_총괄내역0518_자재단가표_2007년_중마초교내역서" xfId="3099"/>
    <cellStyle name="1_total_총괄내역0518_자재단가표_2007년_중마초교내역서_2008년학교공원화사업(광남중학교)" xfId="3100"/>
    <cellStyle name="1_total_총괄내역0518_자재단가표_2007년_중마초교내역서_2008년학교공원화사업(광남중학교1)" xfId="3101"/>
    <cellStyle name="1_total_총괄내역0518_자재단가표_내역서1128" xfId="3102"/>
    <cellStyle name="1_total_총괄내역0518_자재단가표_내역서1128_2008년학교공원화사업(광남중학교)" xfId="3103"/>
    <cellStyle name="1_total_총괄내역0518_자재단가표_내역서1128_2008년학교공원화사업(광남중학교1)" xfId="3104"/>
    <cellStyle name="1_total_총괄내역0518_자재단가표_내역서1128_수량산출서" xfId="3105"/>
    <cellStyle name="1_total_총괄내역0518_자재단가표_내역서1128_수량산출서_2007년_중마초교내역서" xfId="3106"/>
    <cellStyle name="1_total_총괄내역0518_자재단가표_내역서1128_수량산출서_2007년_중마초교내역서_2008년학교공원화사업(광남중학교)" xfId="3107"/>
    <cellStyle name="1_total_총괄내역0518_자재단가표_내역서1128_수량산출서_2007년_중마초교내역서_2008년학교공원화사업(광남중학교1)" xfId="3108"/>
    <cellStyle name="1_total_총괄내역0518_자재단가표_내역서1128_중마070514" xfId="3109"/>
    <cellStyle name="1_total_총괄내역0518_자재단가표_내역서1128_중마070514_2007년_중마초교내역서" xfId="3110"/>
    <cellStyle name="1_total_총괄내역0518_자재단가표_내역서1128_중마070514_2007년_중마초교내역서_2008년학교공원화사업(광남중학교)" xfId="3111"/>
    <cellStyle name="1_total_총괄내역0518_자재단가표_내역서1128_중마070514_2007년_중마초교내역서_2008년학교공원화사업(광남중학교1)" xfId="3112"/>
    <cellStyle name="1_total_총괄내역0518_장안초등학교내역0814" xfId="3113"/>
    <cellStyle name="1_total_총괄내역0518_장안초등학교내역0814 2" xfId="3114"/>
    <cellStyle name="1_total_총괄내역0518_장안초등학교내역0814_2007년_중마초교내역서" xfId="3115"/>
    <cellStyle name="1_total_총괄내역0518_장안초등학교내역0814_2007년_중마초교내역서_2008년학교공원화사업(광남중학교)" xfId="3116"/>
    <cellStyle name="1_total_총괄내역0518_장안초등학교내역0814_2007년_중마초교내역서_2008년학교공원화사업(광남중학교1)" xfId="3117"/>
    <cellStyle name="1_total_총괄내역0518_장안초등학교내역0814_내역서1128" xfId="3118"/>
    <cellStyle name="1_total_총괄내역0518_장안초등학교내역0814_내역서1128_2008년학교공원화사업(광남중학교)" xfId="3119"/>
    <cellStyle name="1_total_총괄내역0518_장안초등학교내역0814_내역서1128_2008년학교공원화사업(광남중학교1)" xfId="3120"/>
    <cellStyle name="1_total_총괄내역0518_장안초등학교내역0814_내역서1128_수량산출서" xfId="3121"/>
    <cellStyle name="1_total_총괄내역0518_장안초등학교내역0814_내역서1128_수량산출서_2007년_중마초교내역서" xfId="3122"/>
    <cellStyle name="1_total_총괄내역0518_장안초등학교내역0814_내역서1128_수량산출서_2007년_중마초교내역서_2008년학교공원화사업(광남중학교)" xfId="3123"/>
    <cellStyle name="1_total_총괄내역0518_장안초등학교내역0814_내역서1128_수량산출서_2007년_중마초교내역서_2008년학교공원화사업(광남중학교1)" xfId="3124"/>
    <cellStyle name="1_total_총괄내역0518_장안초등학교내역0814_내역서1128_중마070514" xfId="3125"/>
    <cellStyle name="1_total_총괄내역0518_장안초등학교내역0814_내역서1128_중마070514_2007년_중마초교내역서" xfId="3126"/>
    <cellStyle name="1_total_총괄내역0518_장안초등학교내역0814_내역서1128_중마070514_2007년_중마초교내역서_2008년학교공원화사업(광남중학교)" xfId="3127"/>
    <cellStyle name="1_total_총괄내역0518_장안초등학교내역0814_내역서1128_중마070514_2007년_중마초교내역서_2008년학교공원화사업(광남중학교1)" xfId="3128"/>
    <cellStyle name="1_total_표지-공정표" xfId="3129"/>
    <cellStyle name="1_total_표지-공정표_2007년_중마초교내역서" xfId="3130"/>
    <cellStyle name="1_total_표지-공정표_2007년_중마초교내역서_2008년학교공원화사업(광남중학교)" xfId="3131"/>
    <cellStyle name="1_total_표지-공정표_2007년_중마초교내역서_2008년학교공원화사업(광남중학교1)" xfId="3132"/>
    <cellStyle name="1_total_표지-공정표_설계설명서0309" xfId="3133"/>
    <cellStyle name="1_total_표지-공정표_설계설명서0309_2007년_중마초교내역서" xfId="3134"/>
    <cellStyle name="1_total_표지-공정표_설계설명서0309_2007년_중마초교내역서_2008년학교공원화사업(광남중학교)" xfId="3135"/>
    <cellStyle name="1_total_표지-공정표_설계설명서0309_2007년_중마초교내역서_2008년학교공원화사업(광남중학교1)" xfId="3136"/>
    <cellStyle name="1_total_현충묘지-예산서(조경)" xfId="3137"/>
    <cellStyle name="1_total_현충묘지-예산서(조경) 2" xfId="3138"/>
    <cellStyle name="1_total_현충묘지-예산서(조경)_00-설계서양식" xfId="3139"/>
    <cellStyle name="1_total_현충묘지-예산서(조경)_00-설계서양식 2" xfId="3140"/>
    <cellStyle name="1_total_현충묘지-예산서(조경)_00-설계서양식_2007년_중마초교내역서" xfId="3141"/>
    <cellStyle name="1_total_현충묘지-예산서(조경)_00-설계서양식_2007년_중마초교내역서_2008년학교공원화사업(광남중학교)" xfId="3142"/>
    <cellStyle name="1_total_현충묘지-예산서(조경)_00-설계서양식_2007년_중마초교내역서_2008년학교공원화사업(광남중학교1)" xfId="3143"/>
    <cellStyle name="1_total_현충묘지-예산서(조경)_00-표지예정공정표" xfId="3144"/>
    <cellStyle name="1_total_현충묘지-예산서(조경)_00-표지예정공정표_2007년_중마초교내역서" xfId="3145"/>
    <cellStyle name="1_total_현충묘지-예산서(조경)_00-표지예정공정표_2007년_중마초교내역서_2008년학교공원화사업(광남중학교)" xfId="3146"/>
    <cellStyle name="1_total_현충묘지-예산서(조경)_00-표지예정공정표_2007년_중마초교내역서_2008년학교공원화사업(광남중학교1)" xfId="3147"/>
    <cellStyle name="1_total_현충묘지-예산서(조경)_00-표지예정공정표_설계설명서0309" xfId="3148"/>
    <cellStyle name="1_total_현충묘지-예산서(조경)_00-표지예정공정표_설계설명서0309_2007년_중마초교내역서" xfId="3149"/>
    <cellStyle name="1_total_현충묘지-예산서(조경)_00-표지예정공정표_설계설명서0309_2007년_중마초교내역서_2008년학교공원화사업(광남중학교)" xfId="3150"/>
    <cellStyle name="1_total_현충묘지-예산서(조경)_00-표지예정공정표_설계설명서0309_2007년_중마초교내역서_2008년학교공원화사업(광남중학교1)" xfId="3151"/>
    <cellStyle name="1_total_현충묘지-예산서(조경)_2007년_중마초교내역서" xfId="3152"/>
    <cellStyle name="1_total_현충묘지-예산서(조경)_2007년_중마초교내역서_2008년학교공원화사업(광남중학교)" xfId="3153"/>
    <cellStyle name="1_total_현충묘지-예산서(조경)_2007년_중마초교내역서_2008년학교공원화사업(광남중학교1)" xfId="3154"/>
    <cellStyle name="1_total_현충묘지-예산서(조경)_까르프-표지예정공정표" xfId="3155"/>
    <cellStyle name="1_total_현충묘지-예산서(조경)_까르프-표지예정공정표 2" xfId="3156"/>
    <cellStyle name="1_total_현충묘지-예산서(조경)_까르프-표지예정공정표_00-설계서양식" xfId="3157"/>
    <cellStyle name="1_total_현충묘지-예산서(조경)_까르프-표지예정공정표_00-설계서양식 2" xfId="3158"/>
    <cellStyle name="1_total_현충묘지-예산서(조경)_까르프-표지예정공정표_00-설계서양식_2007년_중마초교내역서" xfId="3159"/>
    <cellStyle name="1_total_현충묘지-예산서(조경)_까르프-표지예정공정표_00-설계서양식_2007년_중마초교내역서_2008년학교공원화사업(광남중학교)" xfId="3160"/>
    <cellStyle name="1_total_현충묘지-예산서(조경)_까르프-표지예정공정표_00-설계서양식_2007년_중마초교내역서_2008년학교공원화사업(광남중학교1)" xfId="3161"/>
    <cellStyle name="1_total_현충묘지-예산서(조경)_까르프-표지예정공정표_2007년_중마초교내역서" xfId="3162"/>
    <cellStyle name="1_total_현충묘지-예산서(조경)_까르프-표지예정공정표_2007년_중마초교내역서_2008년학교공원화사업(광남중학교)" xfId="3163"/>
    <cellStyle name="1_total_현충묘지-예산서(조경)_까르프-표지예정공정표_2007년_중마초교내역서_2008년학교공원화사업(광남중학교1)" xfId="3164"/>
    <cellStyle name="1_total_현충묘지-예산서(조경)_까르프-표지예정공정표_설계설명서0309" xfId="3165"/>
    <cellStyle name="1_total_현충묘지-예산서(조경)_까르프-표지예정공정표_설계설명서0309_2007년_중마초교내역서" xfId="3166"/>
    <cellStyle name="1_total_현충묘지-예산서(조경)_까르프-표지예정공정표_설계설명서0309_2007년_중마초교내역서_2008년학교공원화사업(광남중학교)" xfId="3167"/>
    <cellStyle name="1_total_현충묘지-예산서(조경)_까르프-표지예정공정표_설계설명서0309_2007년_중마초교내역서_2008년학교공원화사업(광남중학교1)" xfId="3168"/>
    <cellStyle name="1_total_현충묘지-예산서(조경)_대전가오-설계서" xfId="3169"/>
    <cellStyle name="1_total_현충묘지-예산서(조경)_대전가오-설계서 2" xfId="3170"/>
    <cellStyle name="1_total_현충묘지-예산서(조경)_대전가오-설계서(관리)" xfId="3171"/>
    <cellStyle name="1_total_현충묘지-예산서(조경)_대전가오-설계서(관리) 2" xfId="3172"/>
    <cellStyle name="1_total_현충묘지-예산서(조경)_대전가오-설계서(관리)_2007년_중마초교내역서" xfId="3173"/>
    <cellStyle name="1_total_현충묘지-예산서(조경)_대전가오-설계서(관리)_2007년_중마초교내역서_2008년학교공원화사업(광남중학교)" xfId="3174"/>
    <cellStyle name="1_total_현충묘지-예산서(조경)_대전가오-설계서(관리)_2007년_중마초교내역서_2008년학교공원화사업(광남중학교1)" xfId="3175"/>
    <cellStyle name="1_total_현충묘지-예산서(조경)_대전가오-설계서_2007년_중마초교내역서" xfId="3176"/>
    <cellStyle name="1_total_현충묘지-예산서(조경)_대전가오-설계서_2007년_중마초교내역서_2008년학교공원화사업(광남중학교)" xfId="3177"/>
    <cellStyle name="1_total_현충묘지-예산서(조경)_대전가오-설계서_2007년_중마초교내역서_2008년학교공원화사업(광남중학교1)" xfId="3178"/>
    <cellStyle name="1_total_현충묘지-예산서(조경)_대전가오-설계서1" xfId="3179"/>
    <cellStyle name="1_total_현충묘지-예산서(조경)_대전가오-설계서1 2" xfId="3180"/>
    <cellStyle name="1_total_현충묘지-예산서(조경)_대전가오-설계서1_2007년_중마초교내역서" xfId="3181"/>
    <cellStyle name="1_total_현충묘지-예산서(조경)_대전가오-설계서1_2007년_중마초교내역서_2008년학교공원화사업(광남중학교)" xfId="3182"/>
    <cellStyle name="1_total_현충묘지-예산서(조경)_대전가오-설계서1_2007년_중마초교내역서_2008년학교공원화사업(광남중학교1)" xfId="3183"/>
    <cellStyle name="1_total_현충묘지-예산서(조경)_목동내역" xfId="3184"/>
    <cellStyle name="1_total_현충묘지-예산서(조경)_목동내역_폐기물집계" xfId="3185"/>
    <cellStyle name="1_total_현충묘지-예산서(조경)_설계설명서0309" xfId="3186"/>
    <cellStyle name="1_total_현충묘지-예산서(조경)_설계설명서0309_2007년_중마초교내역서" xfId="3187"/>
    <cellStyle name="1_total_현충묘지-예산서(조경)_설계설명서0309_2007년_중마초교내역서_2008년학교공원화사업(광남중학교)" xfId="3188"/>
    <cellStyle name="1_total_현충묘지-예산서(조경)_설계설명서0309_2007년_중마초교내역서_2008년학교공원화사업(광남중학교1)" xfId="3189"/>
    <cellStyle name="1_total_현충묘지-예산서(조경)_예산서-엑셀변환양식100" xfId="3190"/>
    <cellStyle name="1_total_현충묘지-예산서(조경)_예산서-엑셀변환양식100 2" xfId="3191"/>
    <cellStyle name="1_total_현충묘지-예산서(조경)_예산서-엑셀변환양식100_00-예산서양식100" xfId="3192"/>
    <cellStyle name="1_total_현충묘지-예산서(조경)_예산서-엑셀변환양식100_00-예산서양식100 2" xfId="3193"/>
    <cellStyle name="1_total_현충묘지-예산서(조경)_예산서-엑셀변환양식100_00-예산서양식100_00-설계서양식" xfId="3194"/>
    <cellStyle name="1_total_현충묘지-예산서(조경)_예산서-엑셀변환양식100_00-예산서양식100_00-설계서양식 2" xfId="3195"/>
    <cellStyle name="1_total_현충묘지-예산서(조경)_예산서-엑셀변환양식100_00-예산서양식100_00-설계서양식_2007년_중마초교내역서" xfId="3196"/>
    <cellStyle name="1_total_현충묘지-예산서(조경)_예산서-엑셀변환양식100_00-예산서양식100_00-설계서양식_2007년_중마초교내역서_2008년학교공원화사업(광남중학교)" xfId="3197"/>
    <cellStyle name="1_total_현충묘지-예산서(조경)_예산서-엑셀변환양식100_00-예산서양식100_00-설계서양식_2007년_중마초교내역서_2008년학교공원화사업(광남중학교1)" xfId="3198"/>
    <cellStyle name="1_total_현충묘지-예산서(조경)_예산서-엑셀변환양식100_00-예산서양식100_2007년_중마초교내역서" xfId="3199"/>
    <cellStyle name="1_total_현충묘지-예산서(조경)_예산서-엑셀변환양식100_00-예산서양식100_2007년_중마초교내역서_2008년학교공원화사업(광남중학교)" xfId="3200"/>
    <cellStyle name="1_total_현충묘지-예산서(조경)_예산서-엑셀변환양식100_00-예산서양식100_2007년_중마초교내역서_2008년학교공원화사업(광남중학교1)" xfId="3201"/>
    <cellStyle name="1_total_현충묘지-예산서(조경)_예산서-엑셀변환양식100_00-예산서양식100_대전가오-설계서" xfId="3202"/>
    <cellStyle name="1_total_현충묘지-예산서(조경)_예산서-엑셀변환양식100_00-예산서양식100_대전가오-설계서 2" xfId="3203"/>
    <cellStyle name="1_total_현충묘지-예산서(조경)_예산서-엑셀변환양식100_00-예산서양식100_대전가오-설계서(관리)" xfId="3204"/>
    <cellStyle name="1_total_현충묘지-예산서(조경)_예산서-엑셀변환양식100_00-예산서양식100_대전가오-설계서(관리) 2" xfId="3205"/>
    <cellStyle name="1_total_현충묘지-예산서(조경)_예산서-엑셀변환양식100_00-예산서양식100_대전가오-설계서(관리)_2007년_중마초교내역서" xfId="3206"/>
    <cellStyle name="1_total_현충묘지-예산서(조경)_예산서-엑셀변환양식100_00-예산서양식100_대전가오-설계서(관리)_2007년_중마초교내역서_2008년학교공원화사업(광남중학교)" xfId="3207"/>
    <cellStyle name="1_total_현충묘지-예산서(조경)_예산서-엑셀변환양식100_00-예산서양식100_대전가오-설계서(관리)_2007년_중마초교내역서_2008년학교공원화사업(광남중학교1)" xfId="3208"/>
    <cellStyle name="1_total_현충묘지-예산서(조경)_예산서-엑셀변환양식100_00-예산서양식100_대전가오-설계서_2007년_중마초교내역서" xfId="3209"/>
    <cellStyle name="1_total_현충묘지-예산서(조경)_예산서-엑셀변환양식100_00-예산서양식100_대전가오-설계서_2007년_중마초교내역서_2008년학교공원화사업(광남중학교)" xfId="3210"/>
    <cellStyle name="1_total_현충묘지-예산서(조경)_예산서-엑셀변환양식100_00-예산서양식100_대전가오-설계서_2007년_중마초교내역서_2008년학교공원화사업(광남중학교1)" xfId="3211"/>
    <cellStyle name="1_total_현충묘지-예산서(조경)_예산서-엑셀변환양식100_00-예산서양식100_대전가오-설계서1" xfId="3212"/>
    <cellStyle name="1_total_현충묘지-예산서(조경)_예산서-엑셀변환양식100_00-예산서양식100_대전가오-설계서1 2" xfId="3213"/>
    <cellStyle name="1_total_현충묘지-예산서(조경)_예산서-엑셀변환양식100_00-예산서양식100_대전가오-설계서1_2007년_중마초교내역서" xfId="3214"/>
    <cellStyle name="1_total_현충묘지-예산서(조경)_예산서-엑셀변환양식100_00-예산서양식100_대전가오-설계서1_2007년_중마초교내역서_2008년학교공원화사업(광남중학교)" xfId="3215"/>
    <cellStyle name="1_total_현충묘지-예산서(조경)_예산서-엑셀변환양식100_00-예산서양식100_대전가오-설계서1_2007년_중마초교내역서_2008년학교공원화사업(광남중학교1)" xfId="3216"/>
    <cellStyle name="1_total_현충묘지-예산서(조경)_예산서-엑셀변환양식100_00-예산서양식100_설계설명서0309" xfId="3217"/>
    <cellStyle name="1_total_현충묘지-예산서(조경)_예산서-엑셀변환양식100_00-예산서양식100_설계설명서0309_2007년_중마초교내역서" xfId="3218"/>
    <cellStyle name="1_total_현충묘지-예산서(조경)_예산서-엑셀변환양식100_00-예산서양식100_설계설명서0309_2007년_중마초교내역서_2008년학교공원화사업(광남중학교)" xfId="3219"/>
    <cellStyle name="1_total_현충묘지-예산서(조경)_예산서-엑셀변환양식100_00-예산서양식100_설계설명서0309_2007년_중마초교내역서_2008년학교공원화사업(광남중학교1)" xfId="3220"/>
    <cellStyle name="1_total_현충묘지-예산서(조경)_예산서-엑셀변환양식100_00-표지예정공정표" xfId="3221"/>
    <cellStyle name="1_total_현충묘지-예산서(조경)_예산서-엑셀변환양식100_00-표지예정공정표 2" xfId="3222"/>
    <cellStyle name="1_total_현충묘지-예산서(조경)_예산서-엑셀변환양식100_00-표지예정공정표_00-설계서양식" xfId="3223"/>
    <cellStyle name="1_total_현충묘지-예산서(조경)_예산서-엑셀변환양식100_00-표지예정공정표_2007년_중마초교내역서" xfId="3224"/>
    <cellStyle name="1_total_현충묘지-예산서(조경)_예산서-엑셀변환양식100_00-표지예정공정표_2007년_중마초교내역서_2008년학교공원화사업(광남중학교)" xfId="3225"/>
    <cellStyle name="1_total_현충묘지-예산서(조경)_예산서-엑셀변환양식100_00-표지예정공정표_2007년_중마초교내역서_2008년학교공원화사업(광남중학교1)" xfId="3226"/>
    <cellStyle name="1_total_현충묘지-예산서(조경)_예산서-엑셀변환양식100_2007년_중마초교내역서" xfId="3227"/>
    <cellStyle name="1_total_현충묘지-예산서(조경)_예산서-엑셀변환양식100_2007년_중마초교내역서_2008년학교공원화사업(광남중학교)" xfId="3228"/>
    <cellStyle name="1_total_현충묘지-예산서(조경)_예산서-엑셀변환양식100_2007년_중마초교내역서_2008년학교공원화사업(광남중학교1)" xfId="3229"/>
    <cellStyle name="1_total_현충묘지-예산서(조경)_예산서-엑셀변환양식100_광진구-설계서(1006)" xfId="3230"/>
    <cellStyle name="1_total_현충묘지-예산서(조경)_예산서-엑셀변환양식100_광진구-설계서(1006)_2007년_중마초교내역서" xfId="3231"/>
    <cellStyle name="1_total_현충묘지-예산서(조경)_예산서-엑셀변환양식100_광진구-설계서(1006)_2007년_중마초교내역서_2008년학교공원화사업(광남중학교)" xfId="3232"/>
    <cellStyle name="1_total_현충묘지-예산서(조경)_예산서-엑셀변환양식100_광진구-설계서(1006)_2007년_중마초교내역서_2008년학교공원화사업(광남중학교1)" xfId="3233"/>
    <cellStyle name="1_total_현충묘지-예산서(조경)_예산서-엑셀변환양식100_광진구-설계서(1006)_설계설명서0309" xfId="3234"/>
    <cellStyle name="1_total_현충묘지-예산서(조경)_예산서-엑셀변환양식100_광진구-설계서(1006)_설계설명서0309_2007년_중마초교내역서" xfId="3235"/>
    <cellStyle name="1_total_현충묘지-예산서(조경)_예산서-엑셀변환양식100_광진구-설계서(1006)_설계설명서0309_2007년_중마초교내역서_2008년학교공원화사업(광남중학교)" xfId="3236"/>
    <cellStyle name="1_total_현충묘지-예산서(조경)_예산서-엑셀변환양식100_광진구-설계서(1006)_설계설명서0309_2007년_중마초교내역서_2008년학교공원화사업(광남중학교1)" xfId="3237"/>
    <cellStyle name="1_total_현충묘지-예산서(조경)_예산서-엑셀변환양식100_목동내역" xfId="3238"/>
    <cellStyle name="1_total_현충묘지-예산서(조경)_예산서-엑셀변환양식100_목동내역_폐기물집계" xfId="3239"/>
    <cellStyle name="1_total_현충묘지-예산서(조경)_예산서-엑셀변환양식100_표지-공정표" xfId="3240"/>
    <cellStyle name="1_total_현충묘지-예산서(조경)_예산서-엑셀변환양식100_표지-공정표_2007년_중마초교내역서" xfId="3241"/>
    <cellStyle name="1_total_현충묘지-예산서(조경)_예산서-엑셀변환양식100_표지-공정표_2007년_중마초교내역서_2008년학교공원화사업(광남중학교)" xfId="3242"/>
    <cellStyle name="1_total_현충묘지-예산서(조경)_예산서-엑셀변환양식100_표지-공정표_2007년_중마초교내역서_2008년학교공원화사업(광남중학교1)" xfId="3243"/>
    <cellStyle name="1_total_현충묘지-예산서(조경)_예산서-엑셀변환양식100_표지-공정표_설계설명서0309" xfId="3244"/>
    <cellStyle name="1_total_현충묘지-예산서(조경)_예산서-엑셀변환양식100_표지-공정표_설계설명서0309_2007년_중마초교내역서" xfId="3245"/>
    <cellStyle name="1_total_현충묘지-예산서(조경)_예산서-엑셀변환양식100_표지-공정표_설계설명서0309_2007년_중마초교내역서_2008년학교공원화사업(광남중학교)" xfId="3246"/>
    <cellStyle name="1_total_현충묘지-예산서(조경)_예산서-엑셀변환양식100_표지-공정표_설계설명서0309_2007년_중마초교내역서_2008년학교공원화사업(광남중학교1)" xfId="3247"/>
    <cellStyle name="1_total_현충묘지-예산서(조경)_표지-공정표" xfId="3248"/>
    <cellStyle name="1_total_현충묘지-예산서(조경)_표지-공정표_2007년_중마초교내역서" xfId="3249"/>
    <cellStyle name="1_total_현충묘지-예산서(조경)_표지-공정표_2007년_중마초교내역서_2008년학교공원화사업(광남중학교)" xfId="3250"/>
    <cellStyle name="1_total_현충묘지-예산서(조경)_표지-공정표_2007년_중마초교내역서_2008년학교공원화사업(광남중학교1)" xfId="3251"/>
    <cellStyle name="1_total_현충묘지-예산서(조경)_표지-공정표_설계설명서0309" xfId="3252"/>
    <cellStyle name="1_total_현충묘지-예산서(조경)_표지-공정표_설계설명서0309_2007년_중마초교내역서" xfId="3253"/>
    <cellStyle name="1_total_현충묘지-예산서(조경)_표지-공정표_설계설명서0309_2007년_중마초교내역서_2008년학교공원화사업(광남중학교)" xfId="3254"/>
    <cellStyle name="1_total_현충묘지-예산서(조경)_표지-공정표_설계설명서0309_2007년_중마초교내역서_2008년학교공원화사업(광남중학교1)" xfId="3255"/>
    <cellStyle name="1_total_현충묘지-예산서(조경)_표지예정공정표" xfId="3256"/>
    <cellStyle name="1_total_현충묘지-예산서(조경)_-표지예정공정표" xfId="3257"/>
    <cellStyle name="1_total_현충묘지-예산서(조경)_표지예정공정표 2" xfId="3258"/>
    <cellStyle name="1_total_현충묘지-예산서(조경)_-표지예정공정표 2" xfId="3259"/>
    <cellStyle name="1_total_현충묘지-예산서(조경)_표지예정공정표_00-설계서양식" xfId="3260"/>
    <cellStyle name="1_total_현충묘지-예산서(조경)_-표지예정공정표_00-설계서양식" xfId="3261"/>
    <cellStyle name="1_total_현충묘지-예산서(조경)_표지예정공정표_00-설계서양식 2" xfId="3262"/>
    <cellStyle name="1_total_현충묘지-예산서(조경)_-표지예정공정표_00-설계서양식 2" xfId="3263"/>
    <cellStyle name="1_total_현충묘지-예산서(조경)_표지예정공정표_00-설계서양식_2007년_중마초교내역서" xfId="3264"/>
    <cellStyle name="1_total_현충묘지-예산서(조경)_-표지예정공정표_00-설계서양식_2007년_중마초교내역서" xfId="3265"/>
    <cellStyle name="1_total_현충묘지-예산서(조경)_표지예정공정표_00-설계서양식_2007년_중마초교내역서_2008년학교공원화사업(광남중학교)" xfId="3266"/>
    <cellStyle name="1_total_현충묘지-예산서(조경)_-표지예정공정표_00-설계서양식_2007년_중마초교내역서_2008년학교공원화사업(광남중학교)" xfId="3267"/>
    <cellStyle name="1_total_현충묘지-예산서(조경)_표지예정공정표_00-설계서양식_2007년_중마초교내역서_2008년학교공원화사업(광남중학교1)" xfId="3268"/>
    <cellStyle name="1_total_현충묘지-예산서(조경)_-표지예정공정표_00-설계서양식_2007년_중마초교내역서_2008년학교공원화사업(광남중학교1)" xfId="3269"/>
    <cellStyle name="1_total_현충묘지-예산서(조경)_표지예정공정표_2007년_중마초교내역서" xfId="3270"/>
    <cellStyle name="1_total_현충묘지-예산서(조경)_-표지예정공정표_2007년_중마초교내역서" xfId="3271"/>
    <cellStyle name="1_total_현충묘지-예산서(조경)_표지예정공정표_2007년_중마초교내역서_2008년학교공원화사업(광남중학교)" xfId="3272"/>
    <cellStyle name="1_total_현충묘지-예산서(조경)_-표지예정공정표_2007년_중마초교내역서_2008년학교공원화사업(광남중학교)" xfId="3273"/>
    <cellStyle name="1_total_현충묘지-예산서(조경)_표지예정공정표_2007년_중마초교내역서_2008년학교공원화사업(광남중학교1)" xfId="3274"/>
    <cellStyle name="1_total_현충묘지-예산서(조경)_-표지예정공정표_2007년_중마초교내역서_2008년학교공원화사업(광남중학교1)" xfId="3275"/>
    <cellStyle name="1_total_현충묘지-예산서(조경)_표지예정공정표_설계설명서0309" xfId="3276"/>
    <cellStyle name="1_total_현충묘지-예산서(조경)_-표지예정공정표_설계설명서0309" xfId="3277"/>
    <cellStyle name="1_total_현충묘지-예산서(조경)_표지예정공정표_설계설명서0309_2007년_중마초교내역서" xfId="3278"/>
    <cellStyle name="1_total_현충묘지-예산서(조경)_-표지예정공정표_설계설명서0309_2007년_중마초교내역서" xfId="3279"/>
    <cellStyle name="1_total_현충묘지-예산서(조경)_표지예정공정표_설계설명서0309_2007년_중마초교내역서_2008년학교공원화사업(광남중학교)" xfId="3280"/>
    <cellStyle name="1_total_현충묘지-예산서(조경)_-표지예정공정표_설계설명서0309_2007년_중마초교내역서_2008년학교공원화사업(광남중학교)" xfId="3281"/>
    <cellStyle name="1_total_현충묘지-예산서(조경)_표지예정공정표_설계설명서0309_2007년_중마초교내역서_2008년학교공원화사업(광남중학교1)" xfId="3282"/>
    <cellStyle name="1_total_현충묘지-예산서(조경)_-표지예정공정표_설계설명서0309_2007년_중마초교내역서_2008년학교공원화사업(광남중학교1)" xfId="3283"/>
    <cellStyle name="1_tree" xfId="3284"/>
    <cellStyle name="1_tree 2" xfId="3285"/>
    <cellStyle name="1_tree_00-예산서양식100" xfId="3286"/>
    <cellStyle name="1_tree_00-예산서양식100 2" xfId="3287"/>
    <cellStyle name="1_tree_00-예산서양식100_00-설계서양식" xfId="3288"/>
    <cellStyle name="1_tree_00-예산서양식100_00-설계서양식 2" xfId="3289"/>
    <cellStyle name="1_tree_00-예산서양식100_00-설계서양식_2007년_중마초교내역서" xfId="3290"/>
    <cellStyle name="1_tree_00-예산서양식100_00-설계서양식_2007년_중마초교내역서_2008년학교공원화사업(광남중학교)" xfId="3291"/>
    <cellStyle name="1_tree_00-예산서양식100_00-설계서양식_2007년_중마초교내역서_2008년학교공원화사업(광남중학교1)" xfId="3292"/>
    <cellStyle name="1_tree_00-예산서양식100_2007년_중마초교내역서" xfId="3293"/>
    <cellStyle name="1_tree_00-예산서양식100_2007년_중마초교내역서_2008년학교공원화사업(광남중학교)" xfId="3294"/>
    <cellStyle name="1_tree_00-예산서양식100_2007년_중마초교내역서_2008년학교공원화사업(광남중학교1)" xfId="3295"/>
    <cellStyle name="1_tree_00-예산서양식100_대전가오-설계서" xfId="3296"/>
    <cellStyle name="1_tree_00-예산서양식100_대전가오-설계서 2" xfId="3297"/>
    <cellStyle name="1_tree_00-예산서양식100_대전가오-설계서(관리)" xfId="3298"/>
    <cellStyle name="1_tree_00-예산서양식100_대전가오-설계서(관리) 2" xfId="3299"/>
    <cellStyle name="1_tree_00-예산서양식100_대전가오-설계서(관리)_2007년_중마초교내역서" xfId="3300"/>
    <cellStyle name="1_tree_00-예산서양식100_대전가오-설계서(관리)_2007년_중마초교내역서_2008년학교공원화사업(광남중학교)" xfId="3301"/>
    <cellStyle name="1_tree_00-예산서양식100_대전가오-설계서(관리)_2007년_중마초교내역서_2008년학교공원화사업(광남중학교1)" xfId="3302"/>
    <cellStyle name="1_tree_00-예산서양식100_대전가오-설계서_2007년_중마초교내역서" xfId="3303"/>
    <cellStyle name="1_tree_00-예산서양식100_대전가오-설계서_2007년_중마초교내역서_2008년학교공원화사업(광남중학교)" xfId="3304"/>
    <cellStyle name="1_tree_00-예산서양식100_대전가오-설계서_2007년_중마초교내역서_2008년학교공원화사업(광남중학교1)" xfId="3305"/>
    <cellStyle name="1_tree_00-예산서양식100_대전가오-설계서1" xfId="3306"/>
    <cellStyle name="1_tree_00-예산서양식100_대전가오-설계서1 2" xfId="3307"/>
    <cellStyle name="1_tree_00-예산서양식100_대전가오-설계서1_2007년_중마초교내역서" xfId="3308"/>
    <cellStyle name="1_tree_00-예산서양식100_대전가오-설계서1_2007년_중마초교내역서_2008년학교공원화사업(광남중학교)" xfId="3309"/>
    <cellStyle name="1_tree_00-예산서양식100_대전가오-설계서1_2007년_중마초교내역서_2008년학교공원화사업(광남중학교1)" xfId="3310"/>
    <cellStyle name="1_tree_00-예산서양식100_설계설명서0309" xfId="3311"/>
    <cellStyle name="1_tree_00-예산서양식100_설계설명서0309_2007년_중마초교내역서" xfId="3312"/>
    <cellStyle name="1_tree_00-예산서양식100_설계설명서0309_2007년_중마초교내역서_2008년학교공원화사업(광남중학교)" xfId="3313"/>
    <cellStyle name="1_tree_00-예산서양식100_설계설명서0309_2007년_중마초교내역서_2008년학교공원화사업(광남중학교1)" xfId="3314"/>
    <cellStyle name="1_tree_00-표지예정공정표" xfId="3315"/>
    <cellStyle name="1_tree_00-표지예정공정표 2" xfId="3316"/>
    <cellStyle name="1_tree_00-표지예정공정표_00-설계서양식" xfId="3317"/>
    <cellStyle name="1_tree_00-표지예정공정표_2007년_중마초교내역서" xfId="3318"/>
    <cellStyle name="1_tree_00-표지예정공정표_2007년_중마초교내역서_2008년학교공원화사업(광남중학교)" xfId="3319"/>
    <cellStyle name="1_tree_00-표지예정공정표_2007년_중마초교내역서_2008년학교공원화사업(광남중학교1)" xfId="3320"/>
    <cellStyle name="1_tree_2007년_중마초교내역서" xfId="3321"/>
    <cellStyle name="1_tree_2007년_중마초교내역서_2008년학교공원화사업(광남중학교)" xfId="3322"/>
    <cellStyle name="1_tree_2007년_중마초교내역서_2008년학교공원화사업(광남중학교1)" xfId="3323"/>
    <cellStyle name="1_tree_광진구-설계서(1006)" xfId="3324"/>
    <cellStyle name="1_tree_광진구-설계서(1006)_2007년_중마초교내역서" xfId="3325"/>
    <cellStyle name="1_tree_광진구-설계서(1006)_2007년_중마초교내역서_2008년학교공원화사업(광남중학교)" xfId="3326"/>
    <cellStyle name="1_tree_광진구-설계서(1006)_2007년_중마초교내역서_2008년학교공원화사업(광남중학교1)" xfId="3327"/>
    <cellStyle name="1_tree_광진구-설계서(1006)_설계설명서0309" xfId="3328"/>
    <cellStyle name="1_tree_광진구-설계서(1006)_설계설명서0309_2007년_중마초교내역서" xfId="3329"/>
    <cellStyle name="1_tree_광진구-설계서(1006)_설계설명서0309_2007년_중마초교내역서_2008년학교공원화사업(광남중학교)" xfId="3330"/>
    <cellStyle name="1_tree_광진구-설계서(1006)_설계설명서0309_2007년_중마초교내역서_2008년학교공원화사업(광남중학교1)" xfId="3331"/>
    <cellStyle name="1_tree_구로리총괄내역" xfId="3332"/>
    <cellStyle name="1_tree_구로리총괄내역 2" xfId="3333"/>
    <cellStyle name="1_tree_구로리총괄내역_2007년_중마초교내역서" xfId="3334"/>
    <cellStyle name="1_tree_구로리총괄내역_2007년_중마초교내역서_2008년학교공원화사업(광남중학교)" xfId="3335"/>
    <cellStyle name="1_tree_구로리총괄내역_2007년_중마초교내역서_2008년학교공원화사업(광남중학교1)" xfId="3336"/>
    <cellStyle name="1_tree_구로리총괄내역_구로리설계예산서1029" xfId="3337"/>
    <cellStyle name="1_tree_구로리총괄내역_구로리설계예산서1029 2" xfId="3338"/>
    <cellStyle name="1_tree_구로리총괄내역_구로리설계예산서1029_2007년_중마초교내역서" xfId="3339"/>
    <cellStyle name="1_tree_구로리총괄내역_구로리설계예산서1029_2007년_중마초교내역서_2008년학교공원화사업(광남중학교)" xfId="3340"/>
    <cellStyle name="1_tree_구로리총괄내역_구로리설계예산서1029_2007년_중마초교내역서_2008년학교공원화사업(광남중학교1)" xfId="3341"/>
    <cellStyle name="1_tree_구로리총괄내역_구로리설계예산서1029_내역서1128" xfId="3342"/>
    <cellStyle name="1_tree_구로리총괄내역_구로리설계예산서1029_내역서1128_2008년학교공원화사업(광남중학교)" xfId="3343"/>
    <cellStyle name="1_tree_구로리총괄내역_구로리설계예산서1029_내역서1128_2008년학교공원화사업(광남중학교1)" xfId="3344"/>
    <cellStyle name="1_tree_구로리총괄내역_구로리설계예산서1029_내역서1128_수량산출서" xfId="3345"/>
    <cellStyle name="1_tree_구로리총괄내역_구로리설계예산서1029_내역서1128_수량산출서_2007년_중마초교내역서" xfId="3346"/>
    <cellStyle name="1_tree_구로리총괄내역_구로리설계예산서1029_내역서1128_수량산출서_2007년_중마초교내역서_2008년학교공원화사업(광남중학교)" xfId="3347"/>
    <cellStyle name="1_tree_구로리총괄내역_구로리설계예산서1029_내역서1128_수량산출서_2007년_중마초교내역서_2008년학교공원화사업(광남중학교1)" xfId="3348"/>
    <cellStyle name="1_tree_구로리총괄내역_구로리설계예산서1029_내역서1128_중마070514" xfId="3349"/>
    <cellStyle name="1_tree_구로리총괄내역_구로리설계예산서1029_내역서1128_중마070514_2007년_중마초교내역서" xfId="3350"/>
    <cellStyle name="1_tree_구로리총괄내역_구로리설계예산서1029_내역서1128_중마070514_2007년_중마초교내역서_2008년학교공원화사업(광남중학교)" xfId="3351"/>
    <cellStyle name="1_tree_구로리총괄내역_구로리설계예산서1029_내역서1128_중마070514_2007년_중마초교내역서_2008년학교공원화사업(광남중학교1)" xfId="3352"/>
    <cellStyle name="1_tree_구로리총괄내역_구로리설계예산서1118준공" xfId="3353"/>
    <cellStyle name="1_tree_구로리총괄내역_구로리설계예산서1118준공 2" xfId="3354"/>
    <cellStyle name="1_tree_구로리총괄내역_구로리설계예산서1118준공_2007년_중마초교내역서" xfId="3355"/>
    <cellStyle name="1_tree_구로리총괄내역_구로리설계예산서1118준공_2007년_중마초교내역서_2008년학교공원화사업(광남중학교)" xfId="3356"/>
    <cellStyle name="1_tree_구로리총괄내역_구로리설계예산서1118준공_2007년_중마초교내역서_2008년학교공원화사업(광남중학교1)" xfId="3357"/>
    <cellStyle name="1_tree_구로리총괄내역_구로리설계예산서1118준공_내역서1128" xfId="3358"/>
    <cellStyle name="1_tree_구로리총괄내역_구로리설계예산서1118준공_내역서1128_2008년학교공원화사업(광남중학교)" xfId="3359"/>
    <cellStyle name="1_tree_구로리총괄내역_구로리설계예산서1118준공_내역서1128_2008년학교공원화사업(광남중학교1)" xfId="3360"/>
    <cellStyle name="1_tree_구로리총괄내역_구로리설계예산서1118준공_내역서1128_수량산출서" xfId="3361"/>
    <cellStyle name="1_tree_구로리총괄내역_구로리설계예산서1118준공_내역서1128_수량산출서_2007년_중마초교내역서" xfId="3362"/>
    <cellStyle name="1_tree_구로리총괄내역_구로리설계예산서1118준공_내역서1128_수량산출서_2007년_중마초교내역서_2008년학교공원화사업(광남중학교)" xfId="3363"/>
    <cellStyle name="1_tree_구로리총괄내역_구로리설계예산서1118준공_내역서1128_수량산출서_2007년_중마초교내역서_2008년학교공원화사업(광남중학교1)" xfId="3364"/>
    <cellStyle name="1_tree_구로리총괄내역_구로리설계예산서1118준공_내역서1128_중마070514" xfId="3365"/>
    <cellStyle name="1_tree_구로리총괄내역_구로리설계예산서1118준공_내역서1128_중마070514_2007년_중마초교내역서" xfId="3366"/>
    <cellStyle name="1_tree_구로리총괄내역_구로리설계예산서1118준공_내역서1128_중마070514_2007년_중마초교내역서_2008년학교공원화사업(광남중학교)" xfId="3367"/>
    <cellStyle name="1_tree_구로리총괄내역_구로리설계예산서1118준공_내역서1128_중마070514_2007년_중마초교내역서_2008년학교공원화사업(광남중학교1)" xfId="3368"/>
    <cellStyle name="1_tree_구로리총괄내역_구로리설계예산서조경" xfId="3369"/>
    <cellStyle name="1_tree_구로리총괄내역_구로리설계예산서조경 2" xfId="3370"/>
    <cellStyle name="1_tree_구로리총괄내역_구로리설계예산서조경_2007년_중마초교내역서" xfId="3371"/>
    <cellStyle name="1_tree_구로리총괄내역_구로리설계예산서조경_2007년_중마초교내역서_2008년학교공원화사업(광남중학교)" xfId="3372"/>
    <cellStyle name="1_tree_구로리총괄내역_구로리설계예산서조경_2007년_중마초교내역서_2008년학교공원화사업(광남중학교1)" xfId="3373"/>
    <cellStyle name="1_tree_구로리총괄내역_구로리설계예산서조경_내역서1128" xfId="3374"/>
    <cellStyle name="1_tree_구로리총괄내역_구로리설계예산서조경_내역서1128_2008년학교공원화사업(광남중학교)" xfId="3375"/>
    <cellStyle name="1_tree_구로리총괄내역_구로리설계예산서조경_내역서1128_2008년학교공원화사업(광남중학교1)" xfId="3376"/>
    <cellStyle name="1_tree_구로리총괄내역_구로리설계예산서조경_내역서1128_수량산출서" xfId="3377"/>
    <cellStyle name="1_tree_구로리총괄내역_구로리설계예산서조경_내역서1128_수량산출서_2007년_중마초교내역서" xfId="3378"/>
    <cellStyle name="1_tree_구로리총괄내역_구로리설계예산서조경_내역서1128_수량산출서_2007년_중마초교내역서_2008년학교공원화사업(광남중학교)" xfId="3379"/>
    <cellStyle name="1_tree_구로리총괄내역_구로리설계예산서조경_내역서1128_수량산출서_2007년_중마초교내역서_2008년학교공원화사업(광남중학교1)" xfId="3380"/>
    <cellStyle name="1_tree_구로리총괄내역_구로리설계예산서조경_내역서1128_중마070514" xfId="3381"/>
    <cellStyle name="1_tree_구로리총괄내역_구로리설계예산서조경_내역서1128_중마070514_2007년_중마초교내역서" xfId="3382"/>
    <cellStyle name="1_tree_구로리총괄내역_구로리설계예산서조경_내역서1128_중마070514_2007년_중마초교내역서_2008년학교공원화사업(광남중학교)" xfId="3383"/>
    <cellStyle name="1_tree_구로리총괄내역_구로리설계예산서조경_내역서1128_중마070514_2007년_중마초교내역서_2008년학교공원화사업(광남중학교1)" xfId="3384"/>
    <cellStyle name="1_tree_구로리총괄내역_구로리어린이공원예산서(조경)1125" xfId="3385"/>
    <cellStyle name="1_tree_구로리총괄내역_구로리어린이공원예산서(조경)1125 2" xfId="3386"/>
    <cellStyle name="1_tree_구로리총괄내역_구로리어린이공원예산서(조경)1125_2007년_중마초교내역서" xfId="3387"/>
    <cellStyle name="1_tree_구로리총괄내역_구로리어린이공원예산서(조경)1125_2007년_중마초교내역서_2008년학교공원화사업(광남중학교)" xfId="3388"/>
    <cellStyle name="1_tree_구로리총괄내역_구로리어린이공원예산서(조경)1125_2007년_중마초교내역서_2008년학교공원화사업(광남중학교1)" xfId="3389"/>
    <cellStyle name="1_tree_구로리총괄내역_구로리어린이공원예산서(조경)1125_내역서1128" xfId="3390"/>
    <cellStyle name="1_tree_구로리총괄내역_구로리어린이공원예산서(조경)1125_내역서1128_2008년학교공원화사업(광남중학교)" xfId="3391"/>
    <cellStyle name="1_tree_구로리총괄내역_구로리어린이공원예산서(조경)1125_내역서1128_2008년학교공원화사업(광남중학교1)" xfId="3392"/>
    <cellStyle name="1_tree_구로리총괄내역_구로리어린이공원예산서(조경)1125_내역서1128_수량산출서" xfId="3393"/>
    <cellStyle name="1_tree_구로리총괄내역_구로리어린이공원예산서(조경)1125_내역서1128_수량산출서_2007년_중마초교내역서" xfId="3394"/>
    <cellStyle name="1_tree_구로리총괄내역_구로리어린이공원예산서(조경)1125_내역서1128_수량산출서_2007년_중마초교내역서_2008년학교공원화사업(광남중학교)" xfId="3395"/>
    <cellStyle name="1_tree_구로리총괄내역_구로리어린이공원예산서(조경)1125_내역서1128_수량산출서_2007년_중마초교내역서_2008년학교공원화사업(광남중학교1)" xfId="3396"/>
    <cellStyle name="1_tree_구로리총괄내역_구로리어린이공원예산서(조경)1125_내역서1128_중마070514" xfId="3397"/>
    <cellStyle name="1_tree_구로리총괄내역_구로리어린이공원예산서(조경)1125_내역서1128_중마070514_2007년_중마초교내역서" xfId="3398"/>
    <cellStyle name="1_tree_구로리총괄내역_구로리어린이공원예산서(조경)1125_내역서1128_중마070514_2007년_중마초교내역서_2008년학교공원화사업(광남중학교)" xfId="3399"/>
    <cellStyle name="1_tree_구로리총괄내역_구로리어린이공원예산서(조경)1125_내역서1128_중마070514_2007년_중마초교내역서_2008년학교공원화사업(광남중학교1)" xfId="3400"/>
    <cellStyle name="1_tree_구로리총괄내역_내역서" xfId="3401"/>
    <cellStyle name="1_tree_구로리총괄내역_내역서 2" xfId="3402"/>
    <cellStyle name="1_tree_구로리총괄내역_내역서_2007년_중마초교내역서" xfId="3403"/>
    <cellStyle name="1_tree_구로리총괄내역_내역서_2007년_중마초교내역서_2008년학교공원화사업(광남중학교)" xfId="3404"/>
    <cellStyle name="1_tree_구로리총괄내역_내역서_2007년_중마초교내역서_2008년학교공원화사업(광남중학교1)" xfId="3405"/>
    <cellStyle name="1_tree_구로리총괄내역_내역서_내역서1128" xfId="3406"/>
    <cellStyle name="1_tree_구로리총괄내역_내역서_내역서1128_2008년학교공원화사업(광남중학교)" xfId="3407"/>
    <cellStyle name="1_tree_구로리총괄내역_내역서_내역서1128_2008년학교공원화사업(광남중학교1)" xfId="3408"/>
    <cellStyle name="1_tree_구로리총괄내역_내역서_내역서1128_수량산출서" xfId="3409"/>
    <cellStyle name="1_tree_구로리총괄내역_내역서_내역서1128_수량산출서_2007년_중마초교내역서" xfId="3410"/>
    <cellStyle name="1_tree_구로리총괄내역_내역서_내역서1128_수량산출서_2007년_중마초교내역서_2008년학교공원화사업(광남중학교)" xfId="3411"/>
    <cellStyle name="1_tree_구로리총괄내역_내역서_내역서1128_수량산출서_2007년_중마초교내역서_2008년학교공원화사업(광남중학교1)" xfId="3412"/>
    <cellStyle name="1_tree_구로리총괄내역_내역서_내역서1128_중마070514" xfId="3413"/>
    <cellStyle name="1_tree_구로리총괄내역_내역서_내역서1128_중마070514_2007년_중마초교내역서" xfId="3414"/>
    <cellStyle name="1_tree_구로리총괄내역_내역서_내역서1128_중마070514_2007년_중마초교내역서_2008년학교공원화사업(광남중학교)" xfId="3415"/>
    <cellStyle name="1_tree_구로리총괄내역_내역서_내역서1128_중마070514_2007년_중마초교내역서_2008년학교공원화사업(광남중학교1)" xfId="3416"/>
    <cellStyle name="1_tree_구로리총괄내역_내역서1128" xfId="3417"/>
    <cellStyle name="1_tree_구로리총괄내역_내역서1128_2008년학교공원화사업(광남중학교)" xfId="3418"/>
    <cellStyle name="1_tree_구로리총괄내역_내역서1128_2008년학교공원화사업(광남중학교1)" xfId="3419"/>
    <cellStyle name="1_tree_구로리총괄내역_내역서1128_수량산출서" xfId="3420"/>
    <cellStyle name="1_tree_구로리총괄내역_내역서1128_수량산출서_2007년_중마초교내역서" xfId="3421"/>
    <cellStyle name="1_tree_구로리총괄내역_내역서1128_수량산출서_2007년_중마초교내역서_2008년학교공원화사업(광남중학교)" xfId="3422"/>
    <cellStyle name="1_tree_구로리총괄내역_내역서1128_수량산출서_2007년_중마초교내역서_2008년학교공원화사업(광남중학교1)" xfId="3423"/>
    <cellStyle name="1_tree_구로리총괄내역_내역서1128_중마070514" xfId="3424"/>
    <cellStyle name="1_tree_구로리총괄내역_내역서1128_중마070514_2007년_중마초교내역서" xfId="3425"/>
    <cellStyle name="1_tree_구로리총괄내역_내역서1128_중마070514_2007년_중마초교내역서_2008년학교공원화사업(광남중학교)" xfId="3426"/>
    <cellStyle name="1_tree_구로리총괄내역_내역서1128_중마070514_2007년_중마초교내역서_2008년학교공원화사업(광남중학교1)" xfId="3427"/>
    <cellStyle name="1_tree_구로리총괄내역_노임단가표" xfId="3428"/>
    <cellStyle name="1_tree_구로리총괄내역_노임단가표 2" xfId="3429"/>
    <cellStyle name="1_tree_구로리총괄내역_노임단가표_2007년_중마초교내역서" xfId="3430"/>
    <cellStyle name="1_tree_구로리총괄내역_노임단가표_2007년_중마초교내역서_2008년학교공원화사업(광남중학교)" xfId="3431"/>
    <cellStyle name="1_tree_구로리총괄내역_노임단가표_2007년_중마초교내역서_2008년학교공원화사업(광남중학교1)" xfId="3432"/>
    <cellStyle name="1_tree_구로리총괄내역_노임단가표_내역서1128" xfId="3433"/>
    <cellStyle name="1_tree_구로리총괄내역_노임단가표_내역서1128_2008년학교공원화사업(광남중학교)" xfId="3434"/>
    <cellStyle name="1_tree_구로리총괄내역_노임단가표_내역서1128_2008년학교공원화사업(광남중학교1)" xfId="3435"/>
    <cellStyle name="1_tree_구로리총괄내역_노임단가표_내역서1128_수량산출서" xfId="3436"/>
    <cellStyle name="1_tree_구로리총괄내역_노임단가표_내역서1128_수량산출서_2007년_중마초교내역서" xfId="3437"/>
    <cellStyle name="1_tree_구로리총괄내역_노임단가표_내역서1128_수량산출서_2007년_중마초교내역서_2008년학교공원화사업(광남중학교)" xfId="3438"/>
    <cellStyle name="1_tree_구로리총괄내역_노임단가표_내역서1128_수량산출서_2007년_중마초교내역서_2008년학교공원화사업(광남중학교1)" xfId="3439"/>
    <cellStyle name="1_tree_구로리총괄내역_노임단가표_내역서1128_중마070514" xfId="3440"/>
    <cellStyle name="1_tree_구로리총괄내역_노임단가표_내역서1128_중마070514_2007년_중마초교내역서" xfId="3441"/>
    <cellStyle name="1_tree_구로리총괄내역_노임단가표_내역서1128_중마070514_2007년_중마초교내역서_2008년학교공원화사업(광남중학교)" xfId="3442"/>
    <cellStyle name="1_tree_구로리총괄내역_노임단가표_내역서1128_중마070514_2007년_중마초교내역서_2008년학교공원화사업(광남중학교1)" xfId="3443"/>
    <cellStyle name="1_tree_구로리총괄내역_배밭계약내역" xfId="3444"/>
    <cellStyle name="1_tree_구로리총괄내역_배밭계약내역_2007년_중마초교내역서" xfId="3445"/>
    <cellStyle name="1_tree_구로리총괄내역_배밭계약내역_2007년_중마초교내역서_2008년학교공원화사업(광남중학교)" xfId="3446"/>
    <cellStyle name="1_tree_구로리총괄내역_배밭계약내역_2007년_중마초교내역서_2008년학교공원화사업(광남중학교1)" xfId="3447"/>
    <cellStyle name="1_tree_구로리총괄내역_설계내역서" xfId="3448"/>
    <cellStyle name="1_tree_구로리총괄내역_설계내역서_2007년_중마초교내역서" xfId="3449"/>
    <cellStyle name="1_tree_구로리총괄내역_설계내역서_2007년_중마초교내역서_2008년학교공원화사업(광남중학교)" xfId="3450"/>
    <cellStyle name="1_tree_구로리총괄내역_설계내역서_2007년_중마초교내역서_2008년학교공원화사업(광남중학교1)" xfId="3451"/>
    <cellStyle name="1_tree_구로리총괄내역_수도권매립지" xfId="3452"/>
    <cellStyle name="1_tree_구로리총괄내역_수도권매립지 2" xfId="3453"/>
    <cellStyle name="1_tree_구로리총괄내역_수도권매립지_2007년_중마초교내역서" xfId="3454"/>
    <cellStyle name="1_tree_구로리총괄내역_수도권매립지_2007년_중마초교내역서_2008년학교공원화사업(광남중학교)" xfId="3455"/>
    <cellStyle name="1_tree_구로리총괄내역_수도권매립지_2007년_중마초교내역서_2008년학교공원화사업(광남중학교1)" xfId="3456"/>
    <cellStyle name="1_tree_구로리총괄내역_수도권매립지_내역서1128" xfId="3457"/>
    <cellStyle name="1_tree_구로리총괄내역_수도권매립지_내역서1128_2008년학교공원화사업(광남중학교)" xfId="3458"/>
    <cellStyle name="1_tree_구로리총괄내역_수도권매립지_내역서1128_2008년학교공원화사업(광남중학교1)" xfId="3459"/>
    <cellStyle name="1_tree_구로리총괄내역_수도권매립지_내역서1128_수량산출서" xfId="3460"/>
    <cellStyle name="1_tree_구로리총괄내역_수도권매립지_내역서1128_수량산출서_2007년_중마초교내역서" xfId="3461"/>
    <cellStyle name="1_tree_구로리총괄내역_수도권매립지_내역서1128_수량산출서_2007년_중마초교내역서_2008년학교공원화사업(광남중학교)" xfId="3462"/>
    <cellStyle name="1_tree_구로리총괄내역_수도권매립지_내역서1128_수량산출서_2007년_중마초교내역서_2008년학교공원화사업(광남중학교1)" xfId="3463"/>
    <cellStyle name="1_tree_구로리총괄내역_수도권매립지_내역서1128_중마070514" xfId="3464"/>
    <cellStyle name="1_tree_구로리총괄내역_수도권매립지_내역서1128_중마070514_2007년_중마초교내역서" xfId="3465"/>
    <cellStyle name="1_tree_구로리총괄내역_수도권매립지_내역서1128_중마070514_2007년_중마초교내역서_2008년학교공원화사업(광남중학교)" xfId="3466"/>
    <cellStyle name="1_tree_구로리총괄내역_수도권매립지_내역서1128_중마070514_2007년_중마초교내역서_2008년학교공원화사업(광남중학교1)" xfId="3467"/>
    <cellStyle name="1_tree_구로리총괄내역_수도권매립지1004(발주용)" xfId="3468"/>
    <cellStyle name="1_tree_구로리총괄내역_수도권매립지1004(발주용) 2" xfId="3469"/>
    <cellStyle name="1_tree_구로리총괄내역_수도권매립지1004(발주용)_2007년_중마초교내역서" xfId="3470"/>
    <cellStyle name="1_tree_구로리총괄내역_수도권매립지1004(발주용)_2007년_중마초교내역서_2008년학교공원화사업(광남중학교)" xfId="3471"/>
    <cellStyle name="1_tree_구로리총괄내역_수도권매립지1004(발주용)_2007년_중마초교내역서_2008년학교공원화사업(광남중학교1)" xfId="3472"/>
    <cellStyle name="1_tree_구로리총괄내역_수도권매립지1004(발주용)_내역서1128" xfId="3473"/>
    <cellStyle name="1_tree_구로리총괄내역_수도권매립지1004(발주용)_내역서1128_2008년학교공원화사업(광남중학교)" xfId="3474"/>
    <cellStyle name="1_tree_구로리총괄내역_수도권매립지1004(발주용)_내역서1128_2008년학교공원화사업(광남중학교1)" xfId="3475"/>
    <cellStyle name="1_tree_구로리총괄내역_수도권매립지1004(발주용)_내역서1128_수량산출서" xfId="3476"/>
    <cellStyle name="1_tree_구로리총괄내역_수도권매립지1004(발주용)_내역서1128_수량산출서_2007년_중마초교내역서" xfId="3477"/>
    <cellStyle name="1_tree_구로리총괄내역_수도권매립지1004(발주용)_내역서1128_수량산출서_2007년_중마초교내역서_2008년학교공원화사업(광남중학교)" xfId="3478"/>
    <cellStyle name="1_tree_구로리총괄내역_수도권매립지1004(발주용)_내역서1128_수량산출서_2007년_중마초교내역서_2008년학교공원화사업(광남중학교1)" xfId="3479"/>
    <cellStyle name="1_tree_구로리총괄내역_수도권매립지1004(발주용)_내역서1128_중마070514" xfId="3480"/>
    <cellStyle name="1_tree_구로리총괄내역_수도권매립지1004(발주용)_내역서1128_중마070514_2007년_중마초교내역서" xfId="3481"/>
    <cellStyle name="1_tree_구로리총괄내역_수도권매립지1004(발주용)_내역서1128_중마070514_2007년_중마초교내역서_2008년학교공원화사업(광남중학교)" xfId="3482"/>
    <cellStyle name="1_tree_구로리총괄내역_수도권매립지1004(발주용)_내역서1128_중마070514_2007년_중마초교내역서_2008년학교공원화사업(광남중학교1)" xfId="3483"/>
    <cellStyle name="1_tree_구로리총괄내역_일신건영설계예산서(0211)" xfId="3484"/>
    <cellStyle name="1_tree_구로리총괄내역_일신건영설계예산서(0211) 2" xfId="3485"/>
    <cellStyle name="1_tree_구로리총괄내역_일신건영설계예산서(0211)_2007년_중마초교내역서" xfId="3486"/>
    <cellStyle name="1_tree_구로리총괄내역_일신건영설계예산서(0211)_2007년_중마초교내역서_2008년학교공원화사업(광남중학교)" xfId="3487"/>
    <cellStyle name="1_tree_구로리총괄내역_일신건영설계예산서(0211)_2007년_중마초교내역서_2008년학교공원화사업(광남중학교1)" xfId="3488"/>
    <cellStyle name="1_tree_구로리총괄내역_일신건영설계예산서(0211)_내역서1128" xfId="3489"/>
    <cellStyle name="1_tree_구로리총괄내역_일신건영설계예산서(0211)_내역서1128_2008년학교공원화사업(광남중학교)" xfId="3490"/>
    <cellStyle name="1_tree_구로리총괄내역_일신건영설계예산서(0211)_내역서1128_2008년학교공원화사업(광남중학교1)" xfId="3491"/>
    <cellStyle name="1_tree_구로리총괄내역_일신건영설계예산서(0211)_내역서1128_수량산출서" xfId="3492"/>
    <cellStyle name="1_tree_구로리총괄내역_일신건영설계예산서(0211)_내역서1128_수량산출서_2007년_중마초교내역서" xfId="3493"/>
    <cellStyle name="1_tree_구로리총괄내역_일신건영설계예산서(0211)_내역서1128_수량산출서_2007년_중마초교내역서_2008년학교공원화사업(광남중학교)" xfId="3494"/>
    <cellStyle name="1_tree_구로리총괄내역_일신건영설계예산서(0211)_내역서1128_수량산출서_2007년_중마초교내역서_2008년학교공원화사업(광남중학교1)" xfId="3495"/>
    <cellStyle name="1_tree_구로리총괄내역_일신건영설계예산서(0211)_내역서1128_중마070514" xfId="3496"/>
    <cellStyle name="1_tree_구로리총괄내역_일신건영설계예산서(0211)_내역서1128_중마070514_2007년_중마초교내역서" xfId="3497"/>
    <cellStyle name="1_tree_구로리총괄내역_일신건영설계예산서(0211)_내역서1128_중마070514_2007년_중마초교내역서_2008년학교공원화사업(광남중학교)" xfId="3498"/>
    <cellStyle name="1_tree_구로리총괄내역_일신건영설계예산서(0211)_내역서1128_중마070514_2007년_중마초교내역서_2008년학교공원화사업(광남중학교1)" xfId="3499"/>
    <cellStyle name="1_tree_구로리총괄내역_일위대가" xfId="3500"/>
    <cellStyle name="1_tree_구로리총괄내역_일위대가 2" xfId="3501"/>
    <cellStyle name="1_tree_구로리총괄내역_일위대가_2007년_중마초교내역서" xfId="3502"/>
    <cellStyle name="1_tree_구로리총괄내역_일위대가_2007년_중마초교내역서_2008년학교공원화사업(광남중학교)" xfId="3503"/>
    <cellStyle name="1_tree_구로리총괄내역_일위대가_2007년_중마초교내역서_2008년학교공원화사업(광남중학교1)" xfId="3504"/>
    <cellStyle name="1_tree_구로리총괄내역_일위대가_내역서1128" xfId="3505"/>
    <cellStyle name="1_tree_구로리총괄내역_일위대가_내역서1128_2008년학교공원화사업(광남중학교)" xfId="3506"/>
    <cellStyle name="1_tree_구로리총괄내역_일위대가_내역서1128_2008년학교공원화사업(광남중학교1)" xfId="3507"/>
    <cellStyle name="1_tree_구로리총괄내역_일위대가_내역서1128_수량산출서" xfId="3508"/>
    <cellStyle name="1_tree_구로리총괄내역_일위대가_내역서1128_수량산출서_2007년_중마초교내역서" xfId="3509"/>
    <cellStyle name="1_tree_구로리총괄내역_일위대가_내역서1128_수량산출서_2007년_중마초교내역서_2008년학교공원화사업(광남중학교)" xfId="3510"/>
    <cellStyle name="1_tree_구로리총괄내역_일위대가_내역서1128_수량산출서_2007년_중마초교내역서_2008년학교공원화사업(광남중학교1)" xfId="3511"/>
    <cellStyle name="1_tree_구로리총괄내역_일위대가_내역서1128_중마070514" xfId="3512"/>
    <cellStyle name="1_tree_구로리총괄내역_일위대가_내역서1128_중마070514_2007년_중마초교내역서" xfId="3513"/>
    <cellStyle name="1_tree_구로리총괄내역_일위대가_내역서1128_중마070514_2007년_중마초교내역서_2008년학교공원화사업(광남중학교)" xfId="3514"/>
    <cellStyle name="1_tree_구로리총괄내역_일위대가_내역서1128_중마070514_2007년_중마초교내역서_2008년학교공원화사업(광남중학교1)" xfId="3515"/>
    <cellStyle name="1_tree_구로리총괄내역_자재단가표" xfId="3516"/>
    <cellStyle name="1_tree_구로리총괄내역_자재단가표 2" xfId="3517"/>
    <cellStyle name="1_tree_구로리총괄내역_자재단가표_2007년_중마초교내역서" xfId="3518"/>
    <cellStyle name="1_tree_구로리총괄내역_자재단가표_2007년_중마초교내역서_2008년학교공원화사업(광남중학교)" xfId="3519"/>
    <cellStyle name="1_tree_구로리총괄내역_자재단가표_2007년_중마초교내역서_2008년학교공원화사업(광남중학교1)" xfId="3520"/>
    <cellStyle name="1_tree_구로리총괄내역_자재단가표_내역서1128" xfId="3521"/>
    <cellStyle name="1_tree_구로리총괄내역_자재단가표_내역서1128_2008년학교공원화사업(광남중학교)" xfId="3522"/>
    <cellStyle name="1_tree_구로리총괄내역_자재단가표_내역서1128_2008년학교공원화사업(광남중학교1)" xfId="3523"/>
    <cellStyle name="1_tree_구로리총괄내역_자재단가표_내역서1128_수량산출서" xfId="3524"/>
    <cellStyle name="1_tree_구로리총괄내역_자재단가표_내역서1128_수량산출서_2007년_중마초교내역서" xfId="3525"/>
    <cellStyle name="1_tree_구로리총괄내역_자재단가표_내역서1128_수량산출서_2007년_중마초교내역서_2008년학교공원화사업(광남중학교)" xfId="3526"/>
    <cellStyle name="1_tree_구로리총괄내역_자재단가표_내역서1128_수량산출서_2007년_중마초교내역서_2008년학교공원화사업(광남중학교1)" xfId="3527"/>
    <cellStyle name="1_tree_구로리총괄내역_자재단가표_내역서1128_중마070514" xfId="3528"/>
    <cellStyle name="1_tree_구로리총괄내역_자재단가표_내역서1128_중마070514_2007년_중마초교내역서" xfId="3529"/>
    <cellStyle name="1_tree_구로리총괄내역_자재단가표_내역서1128_중마070514_2007년_중마초교내역서_2008년학교공원화사업(광남중학교)" xfId="3530"/>
    <cellStyle name="1_tree_구로리총괄내역_자재단가표_내역서1128_중마070514_2007년_중마초교내역서_2008년학교공원화사업(광남중학교1)" xfId="3531"/>
    <cellStyle name="1_tree_구로리총괄내역_장안초등학교내역0814" xfId="3532"/>
    <cellStyle name="1_tree_구로리총괄내역_장안초등학교내역0814 2" xfId="3533"/>
    <cellStyle name="1_tree_구로리총괄내역_장안초등학교내역0814_2007년_중마초교내역서" xfId="3534"/>
    <cellStyle name="1_tree_구로리총괄내역_장안초등학교내역0814_2007년_중마초교내역서_2008년학교공원화사업(광남중학교)" xfId="3535"/>
    <cellStyle name="1_tree_구로리총괄내역_장안초등학교내역0814_2007년_중마초교내역서_2008년학교공원화사업(광남중학교1)" xfId="3536"/>
    <cellStyle name="1_tree_구로리총괄내역_장안초등학교내역0814_내역서1128" xfId="3537"/>
    <cellStyle name="1_tree_구로리총괄내역_장안초등학교내역0814_내역서1128_2008년학교공원화사업(광남중학교)" xfId="3538"/>
    <cellStyle name="1_tree_구로리총괄내역_장안초등학교내역0814_내역서1128_2008년학교공원화사업(광남중학교1)" xfId="3539"/>
    <cellStyle name="1_tree_구로리총괄내역_장안초등학교내역0814_내역서1128_수량산출서" xfId="3540"/>
    <cellStyle name="1_tree_구로리총괄내역_장안초등학교내역0814_내역서1128_수량산출서_2007년_중마초교내역서" xfId="3541"/>
    <cellStyle name="1_tree_구로리총괄내역_장안초등학교내역0814_내역서1128_수량산출서_2007년_중마초교내역서_2008년학교공원화사업(광남중학교)" xfId="3542"/>
    <cellStyle name="1_tree_구로리총괄내역_장안초등학교내역0814_내역서1128_수량산출서_2007년_중마초교내역서_2008년학교공원화사업(광남중학교1)" xfId="3543"/>
    <cellStyle name="1_tree_구로리총괄내역_장안초등학교내역0814_내역서1128_중마070514" xfId="3544"/>
    <cellStyle name="1_tree_구로리총괄내역_장안초등학교내역0814_내역서1128_중마070514_2007년_중마초교내역서" xfId="3545"/>
    <cellStyle name="1_tree_구로리총괄내역_장안초등학교내역0814_내역서1128_중마070514_2007년_중마초교내역서_2008년학교공원화사업(광남중학교)" xfId="3546"/>
    <cellStyle name="1_tree_구로리총괄내역_장안초등학교내역0814_내역서1128_중마070514_2007년_중마초교내역서_2008년학교공원화사업(광남중학교1)" xfId="3547"/>
    <cellStyle name="1_tree_내역서1128" xfId="3548"/>
    <cellStyle name="1_tree_내역서1128_2008년학교공원화사업(광남중학교)" xfId="3549"/>
    <cellStyle name="1_tree_내역서1128_2008년학교공원화사업(광남중학교1)" xfId="3550"/>
    <cellStyle name="1_tree_내역서1128_수량산출서" xfId="3551"/>
    <cellStyle name="1_tree_내역서1128_수량산출서_2007년_중마초교내역서" xfId="3552"/>
    <cellStyle name="1_tree_내역서1128_수량산출서_2007년_중마초교내역서_2008년학교공원화사업(광남중학교)" xfId="3553"/>
    <cellStyle name="1_tree_내역서1128_수량산출서_2007년_중마초교내역서_2008년학교공원화사업(광남중학교1)" xfId="3554"/>
    <cellStyle name="1_tree_내역서1128_중마070514" xfId="3555"/>
    <cellStyle name="1_tree_내역서1128_중마070514_2007년_중마초교내역서" xfId="3556"/>
    <cellStyle name="1_tree_내역서1128_중마070514_2007년_중마초교내역서_2008년학교공원화사업(광남중학교)" xfId="3557"/>
    <cellStyle name="1_tree_내역서1128_중마070514_2007년_중마초교내역서_2008년학교공원화사업(광남중학교1)" xfId="3558"/>
    <cellStyle name="1_tree_목동내역" xfId="3559"/>
    <cellStyle name="1_tree_목동내역_폐기물집계" xfId="3560"/>
    <cellStyle name="1_tree_배밭계약내역" xfId="3561"/>
    <cellStyle name="1_tree_배밭계약내역_2007년_중마초교내역서" xfId="3562"/>
    <cellStyle name="1_tree_배밭계약내역_2007년_중마초교내역서_2008년학교공원화사업(광남중학교)" xfId="3563"/>
    <cellStyle name="1_tree_배밭계약내역_2007년_중마초교내역서_2008년학교공원화사업(광남중학교1)" xfId="3564"/>
    <cellStyle name="1_tree_설계내역서" xfId="3565"/>
    <cellStyle name="1_tree_설계내역서_2007년_중마초교내역서" xfId="3566"/>
    <cellStyle name="1_tree_설계내역서_2007년_중마초교내역서_2008년학교공원화사업(광남중학교)" xfId="3567"/>
    <cellStyle name="1_tree_설계내역서_2007년_중마초교내역서_2008년학교공원화사업(광남중학교1)" xfId="3568"/>
    <cellStyle name="1_tree_수량산출" xfId="3569"/>
    <cellStyle name="1_tree_수량산출 2" xfId="3570"/>
    <cellStyle name="1_tree_수량산출_00-예산서양식100" xfId="3571"/>
    <cellStyle name="1_tree_수량산출_00-예산서양식100 2" xfId="3572"/>
    <cellStyle name="1_tree_수량산출_00-예산서양식100_00-설계서양식" xfId="3573"/>
    <cellStyle name="1_tree_수량산출_00-예산서양식100_00-설계서양식 2" xfId="3574"/>
    <cellStyle name="1_tree_수량산출_00-예산서양식100_00-설계서양식_2007년_중마초교내역서" xfId="3575"/>
    <cellStyle name="1_tree_수량산출_00-예산서양식100_00-설계서양식_2007년_중마초교내역서_2008년학교공원화사업(광남중학교)" xfId="3576"/>
    <cellStyle name="1_tree_수량산출_00-예산서양식100_00-설계서양식_2007년_중마초교내역서_2008년학교공원화사업(광남중학교1)" xfId="3577"/>
    <cellStyle name="1_tree_수량산출_00-예산서양식100_2007년_중마초교내역서" xfId="3578"/>
    <cellStyle name="1_tree_수량산출_00-예산서양식100_2007년_중마초교내역서_2008년학교공원화사업(광남중학교)" xfId="3579"/>
    <cellStyle name="1_tree_수량산출_00-예산서양식100_2007년_중마초교내역서_2008년학교공원화사업(광남중학교1)" xfId="3580"/>
    <cellStyle name="1_tree_수량산출_00-예산서양식100_대전가오-설계서" xfId="3581"/>
    <cellStyle name="1_tree_수량산출_00-예산서양식100_대전가오-설계서 2" xfId="3582"/>
    <cellStyle name="1_tree_수량산출_00-예산서양식100_대전가오-설계서(관리)" xfId="3583"/>
    <cellStyle name="1_tree_수량산출_00-예산서양식100_대전가오-설계서(관리) 2" xfId="3584"/>
    <cellStyle name="1_tree_수량산출_00-예산서양식100_대전가오-설계서(관리)_2007년_중마초교내역서" xfId="3585"/>
    <cellStyle name="1_tree_수량산출_00-예산서양식100_대전가오-설계서(관리)_2007년_중마초교내역서_2008년학교공원화사업(광남중학교)" xfId="3586"/>
    <cellStyle name="1_tree_수량산출_00-예산서양식100_대전가오-설계서(관리)_2007년_중마초교내역서_2008년학교공원화사업(광남중학교1)" xfId="3587"/>
    <cellStyle name="1_tree_수량산출_00-예산서양식100_대전가오-설계서_2007년_중마초교내역서" xfId="3588"/>
    <cellStyle name="1_tree_수량산출_00-예산서양식100_대전가오-설계서_2007년_중마초교내역서_2008년학교공원화사업(광남중학교)" xfId="3589"/>
    <cellStyle name="1_tree_수량산출_00-예산서양식100_대전가오-설계서_2007년_중마초교내역서_2008년학교공원화사업(광남중학교1)" xfId="3590"/>
    <cellStyle name="1_tree_수량산출_00-예산서양식100_대전가오-설계서1" xfId="3591"/>
    <cellStyle name="1_tree_수량산출_00-예산서양식100_대전가오-설계서1 2" xfId="3592"/>
    <cellStyle name="1_tree_수량산출_00-예산서양식100_대전가오-설계서1_2007년_중마초교내역서" xfId="3593"/>
    <cellStyle name="1_tree_수량산출_00-예산서양식100_대전가오-설계서1_2007년_중마초교내역서_2008년학교공원화사업(광남중학교)" xfId="3594"/>
    <cellStyle name="1_tree_수량산출_00-예산서양식100_대전가오-설계서1_2007년_중마초교내역서_2008년학교공원화사업(광남중학교1)" xfId="3595"/>
    <cellStyle name="1_tree_수량산출_00-예산서양식100_설계설명서0309" xfId="3596"/>
    <cellStyle name="1_tree_수량산출_00-예산서양식100_설계설명서0309_2007년_중마초교내역서" xfId="3597"/>
    <cellStyle name="1_tree_수량산출_00-예산서양식100_설계설명서0309_2007년_중마초교내역서_2008년학교공원화사업(광남중학교)" xfId="3598"/>
    <cellStyle name="1_tree_수량산출_00-예산서양식100_설계설명서0309_2007년_중마초교내역서_2008년학교공원화사업(광남중학교1)" xfId="3599"/>
    <cellStyle name="1_tree_수량산출_00-표지예정공정표" xfId="3600"/>
    <cellStyle name="1_tree_수량산출_00-표지예정공정표 2" xfId="3601"/>
    <cellStyle name="1_tree_수량산출_00-표지예정공정표_00-설계서양식" xfId="3602"/>
    <cellStyle name="1_tree_수량산출_00-표지예정공정표_2007년_중마초교내역서" xfId="3603"/>
    <cellStyle name="1_tree_수량산출_00-표지예정공정표_2007년_중마초교내역서_2008년학교공원화사업(광남중학교)" xfId="3604"/>
    <cellStyle name="1_tree_수량산출_00-표지예정공정표_2007년_중마초교내역서_2008년학교공원화사업(광남중학교1)" xfId="3605"/>
    <cellStyle name="1_tree_수량산출_2007년_중마초교내역서" xfId="3606"/>
    <cellStyle name="1_tree_수량산출_2007년_중마초교내역서_2008년학교공원화사업(광남중학교)" xfId="3607"/>
    <cellStyle name="1_tree_수량산출_2007년_중마초교내역서_2008년학교공원화사업(광남중학교1)" xfId="3608"/>
    <cellStyle name="1_tree_수량산출_광진구-설계서(1006)" xfId="3609"/>
    <cellStyle name="1_tree_수량산출_광진구-설계서(1006)_2007년_중마초교내역서" xfId="3610"/>
    <cellStyle name="1_tree_수량산출_광진구-설계서(1006)_2007년_중마초교내역서_2008년학교공원화사업(광남중학교)" xfId="3611"/>
    <cellStyle name="1_tree_수량산출_광진구-설계서(1006)_2007년_중마초교내역서_2008년학교공원화사업(광남중학교1)" xfId="3612"/>
    <cellStyle name="1_tree_수량산출_광진구-설계서(1006)_설계설명서0309" xfId="3613"/>
    <cellStyle name="1_tree_수량산출_광진구-설계서(1006)_설계설명서0309_2007년_중마초교내역서" xfId="3614"/>
    <cellStyle name="1_tree_수량산출_광진구-설계서(1006)_설계설명서0309_2007년_중마초교내역서_2008년학교공원화사업(광남중학교)" xfId="3615"/>
    <cellStyle name="1_tree_수량산출_광진구-설계서(1006)_설계설명서0309_2007년_중마초교내역서_2008년학교공원화사업(광남중학교1)" xfId="3616"/>
    <cellStyle name="1_tree_수량산출_구로리총괄내역" xfId="3617"/>
    <cellStyle name="1_tree_수량산출_구로리총괄내역 2" xfId="3618"/>
    <cellStyle name="1_tree_수량산출_구로리총괄내역_2007년_중마초교내역서" xfId="3619"/>
    <cellStyle name="1_tree_수량산출_구로리총괄내역_2007년_중마초교내역서_2008년학교공원화사업(광남중학교)" xfId="3620"/>
    <cellStyle name="1_tree_수량산출_구로리총괄내역_2007년_중마초교내역서_2008년학교공원화사업(광남중학교1)" xfId="3621"/>
    <cellStyle name="1_tree_수량산출_구로리총괄내역_구로리설계예산서1029" xfId="3622"/>
    <cellStyle name="1_tree_수량산출_구로리총괄내역_구로리설계예산서1029 2" xfId="3623"/>
    <cellStyle name="1_tree_수량산출_구로리총괄내역_구로리설계예산서1029_2007년_중마초교내역서" xfId="3624"/>
    <cellStyle name="1_tree_수량산출_구로리총괄내역_구로리설계예산서1029_2007년_중마초교내역서_2008년학교공원화사업(광남중학교)" xfId="3625"/>
    <cellStyle name="1_tree_수량산출_구로리총괄내역_구로리설계예산서1029_2007년_중마초교내역서_2008년학교공원화사업(광남중학교1)" xfId="3626"/>
    <cellStyle name="1_tree_수량산출_구로리총괄내역_구로리설계예산서1029_내역서1128" xfId="3627"/>
    <cellStyle name="1_tree_수량산출_구로리총괄내역_구로리설계예산서1029_내역서1128_2008년학교공원화사업(광남중학교)" xfId="3628"/>
    <cellStyle name="1_tree_수량산출_구로리총괄내역_구로리설계예산서1029_내역서1128_2008년학교공원화사업(광남중학교1)" xfId="3629"/>
    <cellStyle name="1_tree_수량산출_구로리총괄내역_구로리설계예산서1029_내역서1128_수량산출서" xfId="3630"/>
    <cellStyle name="1_tree_수량산출_구로리총괄내역_구로리설계예산서1029_내역서1128_수량산출서_2007년_중마초교내역서" xfId="3631"/>
    <cellStyle name="1_tree_수량산출_구로리총괄내역_구로리설계예산서1029_내역서1128_수량산출서_2007년_중마초교내역서_2008년학교공원화사업(광남중학교)" xfId="3632"/>
    <cellStyle name="1_tree_수량산출_구로리총괄내역_구로리설계예산서1029_내역서1128_수량산출서_2007년_중마초교내역서_2008년학교공원화사업(광남중학교1)" xfId="3633"/>
    <cellStyle name="1_tree_수량산출_구로리총괄내역_구로리설계예산서1029_내역서1128_중마070514" xfId="3634"/>
    <cellStyle name="1_tree_수량산출_구로리총괄내역_구로리설계예산서1029_내역서1128_중마070514_2007년_중마초교내역서" xfId="3635"/>
    <cellStyle name="1_tree_수량산출_구로리총괄내역_구로리설계예산서1029_내역서1128_중마070514_2007년_중마초교내역서_2008년학교공원화사업(광남중학교)" xfId="3636"/>
    <cellStyle name="1_tree_수량산출_구로리총괄내역_구로리설계예산서1029_내역서1128_중마070514_2007년_중마초교내역서_2008년학교공원화사업(광남중학교1)" xfId="3637"/>
    <cellStyle name="1_tree_수량산출_구로리총괄내역_구로리설계예산서1118준공" xfId="3638"/>
    <cellStyle name="1_tree_수량산출_구로리총괄내역_구로리설계예산서1118준공 2" xfId="3639"/>
    <cellStyle name="1_tree_수량산출_구로리총괄내역_구로리설계예산서1118준공_2007년_중마초교내역서" xfId="3640"/>
    <cellStyle name="1_tree_수량산출_구로리총괄내역_구로리설계예산서1118준공_2007년_중마초교내역서_2008년학교공원화사업(광남중학교)" xfId="3641"/>
    <cellStyle name="1_tree_수량산출_구로리총괄내역_구로리설계예산서1118준공_2007년_중마초교내역서_2008년학교공원화사업(광남중학교1)" xfId="3642"/>
    <cellStyle name="1_tree_수량산출_구로리총괄내역_구로리설계예산서1118준공_내역서1128" xfId="3643"/>
    <cellStyle name="1_tree_수량산출_구로리총괄내역_구로리설계예산서1118준공_내역서1128_2008년학교공원화사업(광남중학교)" xfId="3644"/>
    <cellStyle name="1_tree_수량산출_구로리총괄내역_구로리설계예산서1118준공_내역서1128_2008년학교공원화사업(광남중학교1)" xfId="3645"/>
    <cellStyle name="1_tree_수량산출_구로리총괄내역_구로리설계예산서1118준공_내역서1128_수량산출서" xfId="3646"/>
    <cellStyle name="1_tree_수량산출_구로리총괄내역_구로리설계예산서1118준공_내역서1128_수량산출서_2007년_중마초교내역서" xfId="3647"/>
    <cellStyle name="1_tree_수량산출_구로리총괄내역_구로리설계예산서1118준공_내역서1128_수량산출서_2007년_중마초교내역서_2008년학교공원화사업(광남중학교)" xfId="3648"/>
    <cellStyle name="1_tree_수량산출_구로리총괄내역_구로리설계예산서1118준공_내역서1128_수량산출서_2007년_중마초교내역서_2008년학교공원화사업(광남중학교1)" xfId="3649"/>
    <cellStyle name="1_tree_수량산출_구로리총괄내역_구로리설계예산서1118준공_내역서1128_중마070514" xfId="3650"/>
    <cellStyle name="1_tree_수량산출_구로리총괄내역_구로리설계예산서1118준공_내역서1128_중마070514_2007년_중마초교내역서" xfId="3651"/>
    <cellStyle name="1_tree_수량산출_구로리총괄내역_구로리설계예산서1118준공_내역서1128_중마070514_2007년_중마초교내역서_2008년학교공원화사업(광남중학교)" xfId="3652"/>
    <cellStyle name="1_tree_수량산출_구로리총괄내역_구로리설계예산서1118준공_내역서1128_중마070514_2007년_중마초교내역서_2008년학교공원화사업(광남중학교1)" xfId="3653"/>
    <cellStyle name="1_tree_수량산출_구로리총괄내역_구로리설계예산서조경" xfId="3654"/>
    <cellStyle name="1_tree_수량산출_구로리총괄내역_구로리설계예산서조경 2" xfId="3655"/>
    <cellStyle name="1_tree_수량산출_구로리총괄내역_구로리설계예산서조경_2007년_중마초교내역서" xfId="3656"/>
    <cellStyle name="1_tree_수량산출_구로리총괄내역_구로리설계예산서조경_2007년_중마초교내역서_2008년학교공원화사업(광남중학교)" xfId="3657"/>
    <cellStyle name="1_tree_수량산출_구로리총괄내역_구로리설계예산서조경_2007년_중마초교내역서_2008년학교공원화사업(광남중학교1)" xfId="3658"/>
    <cellStyle name="1_tree_수량산출_구로리총괄내역_구로리설계예산서조경_내역서1128" xfId="3659"/>
    <cellStyle name="1_tree_수량산출_구로리총괄내역_구로리설계예산서조경_내역서1128_2008년학교공원화사업(광남중학교)" xfId="3660"/>
    <cellStyle name="1_tree_수량산출_구로리총괄내역_구로리설계예산서조경_내역서1128_2008년학교공원화사업(광남중학교1)" xfId="3661"/>
    <cellStyle name="1_tree_수량산출_구로리총괄내역_구로리설계예산서조경_내역서1128_수량산출서" xfId="3662"/>
    <cellStyle name="1_tree_수량산출_구로리총괄내역_구로리설계예산서조경_내역서1128_수량산출서_2007년_중마초교내역서" xfId="3663"/>
    <cellStyle name="1_tree_수량산출_구로리총괄내역_구로리설계예산서조경_내역서1128_수량산출서_2007년_중마초교내역서_2008년학교공원화사업(광남중학교)" xfId="3664"/>
    <cellStyle name="1_tree_수량산출_구로리총괄내역_구로리설계예산서조경_내역서1128_수량산출서_2007년_중마초교내역서_2008년학교공원화사업(광남중학교1)" xfId="3665"/>
    <cellStyle name="1_tree_수량산출_구로리총괄내역_구로리설계예산서조경_내역서1128_중마070514" xfId="3666"/>
    <cellStyle name="1_tree_수량산출_구로리총괄내역_구로리설계예산서조경_내역서1128_중마070514_2007년_중마초교내역서" xfId="3667"/>
    <cellStyle name="1_tree_수량산출_구로리총괄내역_구로리설계예산서조경_내역서1128_중마070514_2007년_중마초교내역서_2008년학교공원화사업(광남중학교)" xfId="3668"/>
    <cellStyle name="1_tree_수량산출_구로리총괄내역_구로리설계예산서조경_내역서1128_중마070514_2007년_중마초교내역서_2008년학교공원화사업(광남중학교1)" xfId="3669"/>
    <cellStyle name="1_tree_수량산출_구로리총괄내역_구로리어린이공원예산서(조경)1125" xfId="3670"/>
    <cellStyle name="1_tree_수량산출_구로리총괄내역_구로리어린이공원예산서(조경)1125 2" xfId="3671"/>
    <cellStyle name="1_tree_수량산출_구로리총괄내역_구로리어린이공원예산서(조경)1125_2007년_중마초교내역서" xfId="3672"/>
    <cellStyle name="1_tree_수량산출_구로리총괄내역_구로리어린이공원예산서(조경)1125_2007년_중마초교내역서_2008년학교공원화사업(광남중학교)" xfId="3673"/>
    <cellStyle name="1_tree_수량산출_구로리총괄내역_구로리어린이공원예산서(조경)1125_2007년_중마초교내역서_2008년학교공원화사업(광남중학교1)" xfId="3674"/>
    <cellStyle name="1_tree_수량산출_구로리총괄내역_구로리어린이공원예산서(조경)1125_내역서1128" xfId="3675"/>
    <cellStyle name="1_tree_수량산출_구로리총괄내역_구로리어린이공원예산서(조경)1125_내역서1128_2008년학교공원화사업(광남중학교)" xfId="3676"/>
    <cellStyle name="1_tree_수량산출_구로리총괄내역_구로리어린이공원예산서(조경)1125_내역서1128_2008년학교공원화사업(광남중학교1)" xfId="3677"/>
    <cellStyle name="1_tree_수량산출_구로리총괄내역_구로리어린이공원예산서(조경)1125_내역서1128_수량산출서" xfId="3678"/>
    <cellStyle name="1_tree_수량산출_구로리총괄내역_구로리어린이공원예산서(조경)1125_내역서1128_수량산출서_2007년_중마초교내역서" xfId="3679"/>
    <cellStyle name="1_tree_수량산출_구로리총괄내역_구로리어린이공원예산서(조경)1125_내역서1128_수량산출서_2007년_중마초교내역서_2008년학교공원화사업(광남중학교)" xfId="3680"/>
    <cellStyle name="1_tree_수량산출_구로리총괄내역_구로리어린이공원예산서(조경)1125_내역서1128_수량산출서_2007년_중마초교내역서_2008년학교공원화사업(광남중학교1)" xfId="3681"/>
    <cellStyle name="1_tree_수량산출_구로리총괄내역_구로리어린이공원예산서(조경)1125_내역서1128_중마070514" xfId="3682"/>
    <cellStyle name="1_tree_수량산출_구로리총괄내역_구로리어린이공원예산서(조경)1125_내역서1128_중마070514_2007년_중마초교내역서" xfId="3683"/>
    <cellStyle name="1_tree_수량산출_구로리총괄내역_구로리어린이공원예산서(조경)1125_내역서1128_중마070514_2007년_중마초교내역서_2008년학교공원화사업(광남중학교)" xfId="3684"/>
    <cellStyle name="1_tree_수량산출_구로리총괄내역_구로리어린이공원예산서(조경)1125_내역서1128_중마070514_2007년_중마초교내역서_2008년학교공원화사업(광남중학교1)" xfId="3685"/>
    <cellStyle name="1_tree_수량산출_구로리총괄내역_내역서" xfId="3686"/>
    <cellStyle name="1_tree_수량산출_구로리총괄내역_내역서 2" xfId="3687"/>
    <cellStyle name="1_tree_수량산출_구로리총괄내역_내역서_2007년_중마초교내역서" xfId="3688"/>
    <cellStyle name="1_tree_수량산출_구로리총괄내역_내역서_2007년_중마초교내역서_2008년학교공원화사업(광남중학교)" xfId="3689"/>
    <cellStyle name="1_tree_수량산출_구로리총괄내역_내역서_2007년_중마초교내역서_2008년학교공원화사업(광남중학교1)" xfId="3690"/>
    <cellStyle name="1_tree_수량산출_구로리총괄내역_내역서_내역서1128" xfId="3691"/>
    <cellStyle name="1_tree_수량산출_구로리총괄내역_내역서_내역서1128_2008년학교공원화사업(광남중학교)" xfId="3692"/>
    <cellStyle name="1_tree_수량산출_구로리총괄내역_내역서_내역서1128_2008년학교공원화사업(광남중학교1)" xfId="3693"/>
    <cellStyle name="1_tree_수량산출_구로리총괄내역_내역서_내역서1128_수량산출서" xfId="3694"/>
    <cellStyle name="1_tree_수량산출_구로리총괄내역_내역서_내역서1128_수량산출서_2007년_중마초교내역서" xfId="3695"/>
    <cellStyle name="1_tree_수량산출_구로리총괄내역_내역서_내역서1128_수량산출서_2007년_중마초교내역서_2008년학교공원화사업(광남중학교)" xfId="3696"/>
    <cellStyle name="1_tree_수량산출_구로리총괄내역_내역서_내역서1128_수량산출서_2007년_중마초교내역서_2008년학교공원화사업(광남중학교1)" xfId="3697"/>
    <cellStyle name="1_tree_수량산출_구로리총괄내역_내역서_내역서1128_중마070514" xfId="3698"/>
    <cellStyle name="1_tree_수량산출_구로리총괄내역_내역서_내역서1128_중마070514_2007년_중마초교내역서" xfId="3699"/>
    <cellStyle name="1_tree_수량산출_구로리총괄내역_내역서_내역서1128_중마070514_2007년_중마초교내역서_2008년학교공원화사업(광남중학교)" xfId="3700"/>
    <cellStyle name="1_tree_수량산출_구로리총괄내역_내역서_내역서1128_중마070514_2007년_중마초교내역서_2008년학교공원화사업(광남중학교1)" xfId="3701"/>
    <cellStyle name="1_tree_수량산출_구로리총괄내역_내역서1128" xfId="3702"/>
    <cellStyle name="1_tree_수량산출_구로리총괄내역_내역서1128_2008년학교공원화사업(광남중학교)" xfId="3703"/>
    <cellStyle name="1_tree_수량산출_구로리총괄내역_내역서1128_2008년학교공원화사업(광남중학교1)" xfId="3704"/>
    <cellStyle name="1_tree_수량산출_구로리총괄내역_내역서1128_수량산출서" xfId="3705"/>
    <cellStyle name="1_tree_수량산출_구로리총괄내역_내역서1128_수량산출서_2007년_중마초교내역서" xfId="3706"/>
    <cellStyle name="1_tree_수량산출_구로리총괄내역_내역서1128_수량산출서_2007년_중마초교내역서_2008년학교공원화사업(광남중학교)" xfId="3707"/>
    <cellStyle name="1_tree_수량산출_구로리총괄내역_내역서1128_수량산출서_2007년_중마초교내역서_2008년학교공원화사업(광남중학교1)" xfId="3708"/>
    <cellStyle name="1_tree_수량산출_구로리총괄내역_내역서1128_중마070514" xfId="3709"/>
    <cellStyle name="1_tree_수량산출_구로리총괄내역_내역서1128_중마070514_2007년_중마초교내역서" xfId="3710"/>
    <cellStyle name="1_tree_수량산출_구로리총괄내역_내역서1128_중마070514_2007년_중마초교내역서_2008년학교공원화사업(광남중학교)" xfId="3711"/>
    <cellStyle name="1_tree_수량산출_구로리총괄내역_내역서1128_중마070514_2007년_중마초교내역서_2008년학교공원화사업(광남중학교1)" xfId="3712"/>
    <cellStyle name="1_tree_수량산출_구로리총괄내역_노임단가표" xfId="3713"/>
    <cellStyle name="1_tree_수량산출_구로리총괄내역_노임단가표 2" xfId="3714"/>
    <cellStyle name="1_tree_수량산출_구로리총괄내역_노임단가표_2007년_중마초교내역서" xfId="3715"/>
    <cellStyle name="1_tree_수량산출_구로리총괄내역_노임단가표_2007년_중마초교내역서_2008년학교공원화사업(광남중학교)" xfId="3716"/>
    <cellStyle name="1_tree_수량산출_구로리총괄내역_노임단가표_2007년_중마초교내역서_2008년학교공원화사업(광남중학교1)" xfId="3717"/>
    <cellStyle name="1_tree_수량산출_구로리총괄내역_노임단가표_내역서1128" xfId="3718"/>
    <cellStyle name="1_tree_수량산출_구로리총괄내역_노임단가표_내역서1128_2008년학교공원화사업(광남중학교)" xfId="3719"/>
    <cellStyle name="1_tree_수량산출_구로리총괄내역_노임단가표_내역서1128_2008년학교공원화사업(광남중학교1)" xfId="3720"/>
    <cellStyle name="1_tree_수량산출_구로리총괄내역_노임단가표_내역서1128_수량산출서" xfId="3721"/>
    <cellStyle name="1_tree_수량산출_구로리총괄내역_노임단가표_내역서1128_수량산출서_2007년_중마초교내역서" xfId="3722"/>
    <cellStyle name="1_tree_수량산출_구로리총괄내역_노임단가표_내역서1128_수량산출서_2007년_중마초교내역서_2008년학교공원화사업(광남중학교)" xfId="3723"/>
    <cellStyle name="1_tree_수량산출_구로리총괄내역_노임단가표_내역서1128_수량산출서_2007년_중마초교내역서_2008년학교공원화사업(광남중학교1)" xfId="3724"/>
    <cellStyle name="1_tree_수량산출_구로리총괄내역_노임단가표_내역서1128_중마070514" xfId="3725"/>
    <cellStyle name="1_tree_수량산출_구로리총괄내역_노임단가표_내역서1128_중마070514_2007년_중마초교내역서" xfId="3726"/>
    <cellStyle name="1_tree_수량산출_구로리총괄내역_노임단가표_내역서1128_중마070514_2007년_중마초교내역서_2008년학교공원화사업(광남중학교)" xfId="3727"/>
    <cellStyle name="1_tree_수량산출_구로리총괄내역_노임단가표_내역서1128_중마070514_2007년_중마초교내역서_2008년학교공원화사업(광남중학교1)" xfId="3728"/>
    <cellStyle name="1_tree_수량산출_구로리총괄내역_배밭계약내역" xfId="3729"/>
    <cellStyle name="1_tree_수량산출_구로리총괄내역_배밭계약내역_2007년_중마초교내역서" xfId="3730"/>
    <cellStyle name="1_tree_수량산출_구로리총괄내역_배밭계약내역_2007년_중마초교내역서_2008년학교공원화사업(광남중학교)" xfId="3731"/>
    <cellStyle name="1_tree_수량산출_구로리총괄내역_배밭계약내역_2007년_중마초교내역서_2008년학교공원화사업(광남중학교1)" xfId="3732"/>
    <cellStyle name="1_tree_수량산출_구로리총괄내역_설계내역서" xfId="3733"/>
    <cellStyle name="1_tree_수량산출_구로리총괄내역_설계내역서_2007년_중마초교내역서" xfId="3734"/>
    <cellStyle name="1_tree_수량산출_구로리총괄내역_설계내역서_2007년_중마초교내역서_2008년학교공원화사업(광남중학교)" xfId="3735"/>
    <cellStyle name="1_tree_수량산출_구로리총괄내역_설계내역서_2007년_중마초교내역서_2008년학교공원화사업(광남중학교1)" xfId="3736"/>
    <cellStyle name="1_tree_수량산출_구로리총괄내역_수도권매립지" xfId="3737"/>
    <cellStyle name="1_tree_수량산출_구로리총괄내역_수도권매립지 2" xfId="3738"/>
    <cellStyle name="1_tree_수량산출_구로리총괄내역_수도권매립지_2007년_중마초교내역서" xfId="3739"/>
    <cellStyle name="1_tree_수량산출_구로리총괄내역_수도권매립지_2007년_중마초교내역서_2008년학교공원화사업(광남중학교)" xfId="3740"/>
    <cellStyle name="1_tree_수량산출_구로리총괄내역_수도권매립지_2007년_중마초교내역서_2008년학교공원화사업(광남중학교1)" xfId="3741"/>
    <cellStyle name="1_tree_수량산출_구로리총괄내역_수도권매립지_내역서1128" xfId="3742"/>
    <cellStyle name="1_tree_수량산출_구로리총괄내역_수도권매립지_내역서1128_2008년학교공원화사업(광남중학교)" xfId="3743"/>
    <cellStyle name="1_tree_수량산출_구로리총괄내역_수도권매립지_내역서1128_2008년학교공원화사업(광남중학교1)" xfId="3744"/>
    <cellStyle name="1_tree_수량산출_구로리총괄내역_수도권매립지_내역서1128_수량산출서" xfId="3745"/>
    <cellStyle name="1_tree_수량산출_구로리총괄내역_수도권매립지_내역서1128_수량산출서_2007년_중마초교내역서" xfId="3746"/>
    <cellStyle name="1_tree_수량산출_구로리총괄내역_수도권매립지_내역서1128_수량산출서_2007년_중마초교내역서_2008년학교공원화사업(광남중학교)" xfId="3747"/>
    <cellStyle name="1_tree_수량산출_구로리총괄내역_수도권매립지_내역서1128_수량산출서_2007년_중마초교내역서_2008년학교공원화사업(광남중학교1)" xfId="3748"/>
    <cellStyle name="1_tree_수량산출_구로리총괄내역_수도권매립지_내역서1128_중마070514" xfId="3749"/>
    <cellStyle name="1_tree_수량산출_구로리총괄내역_수도권매립지_내역서1128_중마070514_2007년_중마초교내역서" xfId="3750"/>
    <cellStyle name="1_tree_수량산출_구로리총괄내역_수도권매립지_내역서1128_중마070514_2007년_중마초교내역서_2008년학교공원화사업(광남중학교)" xfId="3751"/>
    <cellStyle name="1_tree_수량산출_구로리총괄내역_수도권매립지_내역서1128_중마070514_2007년_중마초교내역서_2008년학교공원화사업(광남중학교1)" xfId="3752"/>
    <cellStyle name="1_tree_수량산출_구로리총괄내역_수도권매립지1004(발주용)" xfId="3753"/>
    <cellStyle name="1_tree_수량산출_구로리총괄내역_수도권매립지1004(발주용) 2" xfId="3754"/>
    <cellStyle name="1_tree_수량산출_구로리총괄내역_수도권매립지1004(발주용)_2007년_중마초교내역서" xfId="3755"/>
    <cellStyle name="1_tree_수량산출_구로리총괄내역_수도권매립지1004(발주용)_2007년_중마초교내역서_2008년학교공원화사업(광남중학교)" xfId="3756"/>
    <cellStyle name="1_tree_수량산출_구로리총괄내역_수도권매립지1004(발주용)_2007년_중마초교내역서_2008년학교공원화사업(광남중학교1)" xfId="3757"/>
    <cellStyle name="1_tree_수량산출_구로리총괄내역_수도권매립지1004(발주용)_내역서1128" xfId="3758"/>
    <cellStyle name="1_tree_수량산출_구로리총괄내역_수도권매립지1004(발주용)_내역서1128_2008년학교공원화사업(광남중학교)" xfId="3759"/>
    <cellStyle name="1_tree_수량산출_구로리총괄내역_수도권매립지1004(발주용)_내역서1128_2008년학교공원화사업(광남중학교1)" xfId="3760"/>
    <cellStyle name="1_tree_수량산출_구로리총괄내역_수도권매립지1004(발주용)_내역서1128_수량산출서" xfId="3761"/>
    <cellStyle name="1_tree_수량산출_구로리총괄내역_수도권매립지1004(발주용)_내역서1128_수량산출서_2007년_중마초교내역서" xfId="3762"/>
    <cellStyle name="1_tree_수량산출_구로리총괄내역_수도권매립지1004(발주용)_내역서1128_수량산출서_2007년_중마초교내역서_2008년학교공원화사업(광남중학교)" xfId="3763"/>
    <cellStyle name="1_tree_수량산출_구로리총괄내역_수도권매립지1004(발주용)_내역서1128_수량산출서_2007년_중마초교내역서_2008년학교공원화사업(광남중학교1)" xfId="3764"/>
    <cellStyle name="1_tree_수량산출_구로리총괄내역_수도권매립지1004(발주용)_내역서1128_중마070514" xfId="3765"/>
    <cellStyle name="1_tree_수량산출_구로리총괄내역_수도권매립지1004(발주용)_내역서1128_중마070514_2007년_중마초교내역서" xfId="3766"/>
    <cellStyle name="1_tree_수량산출_구로리총괄내역_수도권매립지1004(발주용)_내역서1128_중마070514_2007년_중마초교내역서_2008년학교공원화사업(광남중학교)" xfId="3767"/>
    <cellStyle name="1_tree_수량산출_구로리총괄내역_수도권매립지1004(발주용)_내역서1128_중마070514_2007년_중마초교내역서_2008년학교공원화사업(광남중학교1)" xfId="3768"/>
    <cellStyle name="1_tree_수량산출_구로리총괄내역_일신건영설계예산서(0211)" xfId="3769"/>
    <cellStyle name="1_tree_수량산출_구로리총괄내역_일신건영설계예산서(0211) 2" xfId="3770"/>
    <cellStyle name="1_tree_수량산출_구로리총괄내역_일신건영설계예산서(0211)_2007년_중마초교내역서" xfId="3771"/>
    <cellStyle name="1_tree_수량산출_구로리총괄내역_일신건영설계예산서(0211)_2007년_중마초교내역서_2008년학교공원화사업(광남중학교)" xfId="3772"/>
    <cellStyle name="1_tree_수량산출_구로리총괄내역_일신건영설계예산서(0211)_2007년_중마초교내역서_2008년학교공원화사업(광남중학교1)" xfId="3773"/>
    <cellStyle name="1_tree_수량산출_구로리총괄내역_일신건영설계예산서(0211)_내역서1128" xfId="3774"/>
    <cellStyle name="1_tree_수량산출_구로리총괄내역_일신건영설계예산서(0211)_내역서1128_2008년학교공원화사업(광남중학교)" xfId="3775"/>
    <cellStyle name="1_tree_수량산출_구로리총괄내역_일신건영설계예산서(0211)_내역서1128_2008년학교공원화사업(광남중학교1)" xfId="3776"/>
    <cellStyle name="1_tree_수량산출_구로리총괄내역_일신건영설계예산서(0211)_내역서1128_수량산출서" xfId="3777"/>
    <cellStyle name="1_tree_수량산출_구로리총괄내역_일신건영설계예산서(0211)_내역서1128_수량산출서_2007년_중마초교내역서" xfId="3778"/>
    <cellStyle name="1_tree_수량산출_구로리총괄내역_일신건영설계예산서(0211)_내역서1128_수량산출서_2007년_중마초교내역서_2008년학교공원화사업(광남중학교)" xfId="3779"/>
    <cellStyle name="1_tree_수량산출_구로리총괄내역_일신건영설계예산서(0211)_내역서1128_수량산출서_2007년_중마초교내역서_2008년학교공원화사업(광남중학교1)" xfId="3780"/>
    <cellStyle name="1_tree_수량산출_구로리총괄내역_일신건영설계예산서(0211)_내역서1128_중마070514" xfId="3781"/>
    <cellStyle name="1_tree_수량산출_구로리총괄내역_일신건영설계예산서(0211)_내역서1128_중마070514_2007년_중마초교내역서" xfId="3782"/>
    <cellStyle name="1_tree_수량산출_구로리총괄내역_일신건영설계예산서(0211)_내역서1128_중마070514_2007년_중마초교내역서_2008년학교공원화사업(광남중학교)" xfId="3783"/>
    <cellStyle name="1_tree_수량산출_구로리총괄내역_일신건영설계예산서(0211)_내역서1128_중마070514_2007년_중마초교내역서_2008년학교공원화사업(광남중학교1)" xfId="3784"/>
    <cellStyle name="1_tree_수량산출_구로리총괄내역_일위대가" xfId="3785"/>
    <cellStyle name="1_tree_수량산출_구로리총괄내역_일위대가 2" xfId="3786"/>
    <cellStyle name="1_tree_수량산출_구로리총괄내역_일위대가_2007년_중마초교내역서" xfId="3787"/>
    <cellStyle name="1_tree_수량산출_구로리총괄내역_일위대가_2007년_중마초교내역서_2008년학교공원화사업(광남중학교)" xfId="3788"/>
    <cellStyle name="1_tree_수량산출_구로리총괄내역_일위대가_2007년_중마초교내역서_2008년학교공원화사업(광남중학교1)" xfId="3789"/>
    <cellStyle name="1_tree_수량산출_구로리총괄내역_일위대가_내역서1128" xfId="3790"/>
    <cellStyle name="1_tree_수량산출_구로리총괄내역_일위대가_내역서1128_2008년학교공원화사업(광남중학교)" xfId="3791"/>
    <cellStyle name="1_tree_수량산출_구로리총괄내역_일위대가_내역서1128_2008년학교공원화사업(광남중학교1)" xfId="3792"/>
    <cellStyle name="1_tree_수량산출_구로리총괄내역_일위대가_내역서1128_수량산출서" xfId="3793"/>
    <cellStyle name="1_tree_수량산출_구로리총괄내역_일위대가_내역서1128_수량산출서_2007년_중마초교내역서" xfId="3794"/>
    <cellStyle name="1_tree_수량산출_구로리총괄내역_일위대가_내역서1128_수량산출서_2007년_중마초교내역서_2008년학교공원화사업(광남중학교)" xfId="3795"/>
    <cellStyle name="1_tree_수량산출_구로리총괄내역_일위대가_내역서1128_수량산출서_2007년_중마초교내역서_2008년학교공원화사업(광남중학교1)" xfId="3796"/>
    <cellStyle name="1_tree_수량산출_구로리총괄내역_일위대가_내역서1128_중마070514" xfId="3797"/>
    <cellStyle name="1_tree_수량산출_구로리총괄내역_일위대가_내역서1128_중마070514_2007년_중마초교내역서" xfId="3798"/>
    <cellStyle name="1_tree_수량산출_구로리총괄내역_일위대가_내역서1128_중마070514_2007년_중마초교내역서_2008년학교공원화사업(광남중학교)" xfId="3799"/>
    <cellStyle name="1_tree_수량산출_구로리총괄내역_일위대가_내역서1128_중마070514_2007년_중마초교내역서_2008년학교공원화사업(광남중학교1)" xfId="3800"/>
    <cellStyle name="1_tree_수량산출_구로리총괄내역_자재단가표" xfId="3801"/>
    <cellStyle name="1_tree_수량산출_구로리총괄내역_자재단가표 2" xfId="3802"/>
    <cellStyle name="1_tree_수량산출_구로리총괄내역_자재단가표_2007년_중마초교내역서" xfId="3803"/>
    <cellStyle name="1_tree_수량산출_구로리총괄내역_자재단가표_2007년_중마초교내역서_2008년학교공원화사업(광남중학교)" xfId="3804"/>
    <cellStyle name="1_tree_수량산출_구로리총괄내역_자재단가표_2007년_중마초교내역서_2008년학교공원화사업(광남중학교1)" xfId="3805"/>
    <cellStyle name="1_tree_수량산출_구로리총괄내역_자재단가표_내역서1128" xfId="3806"/>
    <cellStyle name="1_tree_수량산출_구로리총괄내역_자재단가표_내역서1128_2008년학교공원화사업(광남중학교)" xfId="3807"/>
    <cellStyle name="1_tree_수량산출_구로리총괄내역_자재단가표_내역서1128_2008년학교공원화사업(광남중학교1)" xfId="3808"/>
    <cellStyle name="1_tree_수량산출_구로리총괄내역_자재단가표_내역서1128_수량산출서" xfId="3809"/>
    <cellStyle name="1_tree_수량산출_구로리총괄내역_자재단가표_내역서1128_수량산출서_2007년_중마초교내역서" xfId="3810"/>
    <cellStyle name="1_tree_수량산출_구로리총괄내역_자재단가표_내역서1128_수량산출서_2007년_중마초교내역서_2008년학교공원화사업(광남중학교)" xfId="3811"/>
    <cellStyle name="1_tree_수량산출_구로리총괄내역_자재단가표_내역서1128_수량산출서_2007년_중마초교내역서_2008년학교공원화사업(광남중학교1)" xfId="3812"/>
    <cellStyle name="1_tree_수량산출_구로리총괄내역_자재단가표_내역서1128_중마070514" xfId="3813"/>
    <cellStyle name="1_tree_수량산출_구로리총괄내역_자재단가표_내역서1128_중마070514_2007년_중마초교내역서" xfId="3814"/>
    <cellStyle name="1_tree_수량산출_구로리총괄내역_자재단가표_내역서1128_중마070514_2007년_중마초교내역서_2008년학교공원화사업(광남중학교)" xfId="3815"/>
    <cellStyle name="1_tree_수량산출_구로리총괄내역_자재단가표_내역서1128_중마070514_2007년_중마초교내역서_2008년학교공원화사업(광남중학교1)" xfId="3816"/>
    <cellStyle name="1_tree_수량산출_구로리총괄내역_장안초등학교내역0814" xfId="3817"/>
    <cellStyle name="1_tree_수량산출_구로리총괄내역_장안초등학교내역0814 2" xfId="3818"/>
    <cellStyle name="1_tree_수량산출_구로리총괄내역_장안초등학교내역0814_2007년_중마초교내역서" xfId="3819"/>
    <cellStyle name="1_tree_수량산출_구로리총괄내역_장안초등학교내역0814_2007년_중마초교내역서_2008년학교공원화사업(광남중학교)" xfId="3820"/>
    <cellStyle name="1_tree_수량산출_구로리총괄내역_장안초등학교내역0814_2007년_중마초교내역서_2008년학교공원화사업(광남중학교1)" xfId="3821"/>
    <cellStyle name="1_tree_수량산출_구로리총괄내역_장안초등학교내역0814_내역서1128" xfId="3822"/>
    <cellStyle name="1_tree_수량산출_구로리총괄내역_장안초등학교내역0814_내역서1128_2008년학교공원화사업(광남중학교)" xfId="3823"/>
    <cellStyle name="1_tree_수량산출_구로리총괄내역_장안초등학교내역0814_내역서1128_2008년학교공원화사업(광남중학교1)" xfId="3824"/>
    <cellStyle name="1_tree_수량산출_구로리총괄내역_장안초등학교내역0814_내역서1128_수량산출서" xfId="3825"/>
    <cellStyle name="1_tree_수량산출_구로리총괄내역_장안초등학교내역0814_내역서1128_수량산출서_2007년_중마초교내역서" xfId="3826"/>
    <cellStyle name="1_tree_수량산출_구로리총괄내역_장안초등학교내역0814_내역서1128_수량산출서_2007년_중마초교내역서_2008년학교공원화사업(광남중학교)" xfId="3827"/>
    <cellStyle name="1_tree_수량산출_구로리총괄내역_장안초등학교내역0814_내역서1128_수량산출서_2007년_중마초교내역서_2008년학교공원화사업(광남중학교1)" xfId="3828"/>
    <cellStyle name="1_tree_수량산출_구로리총괄내역_장안초등학교내역0814_내역서1128_중마070514" xfId="3829"/>
    <cellStyle name="1_tree_수량산출_구로리총괄내역_장안초등학교내역0814_내역서1128_중마070514_2007년_중마초교내역서" xfId="3830"/>
    <cellStyle name="1_tree_수량산출_구로리총괄내역_장안초등학교내역0814_내역서1128_중마070514_2007년_중마초교내역서_2008년학교공원화사업(광남중학교)" xfId="3831"/>
    <cellStyle name="1_tree_수량산출_구로리총괄내역_장안초등학교내역0814_내역서1128_중마070514_2007년_중마초교내역서_2008년학교공원화사업(광남중학교1)" xfId="3832"/>
    <cellStyle name="1_tree_수량산출_내역서1128" xfId="3833"/>
    <cellStyle name="1_tree_수량산출_내역서1128_2008년학교공원화사업(광남중학교)" xfId="3834"/>
    <cellStyle name="1_tree_수량산출_내역서1128_2008년학교공원화사업(광남중학교1)" xfId="3835"/>
    <cellStyle name="1_tree_수량산출_내역서1128_수량산출서" xfId="3836"/>
    <cellStyle name="1_tree_수량산출_내역서1128_수량산출서_2007년_중마초교내역서" xfId="3837"/>
    <cellStyle name="1_tree_수량산출_내역서1128_수량산출서_2007년_중마초교내역서_2008년학교공원화사업(광남중학교)" xfId="3838"/>
    <cellStyle name="1_tree_수량산출_내역서1128_수량산출서_2007년_중마초교내역서_2008년학교공원화사업(광남중학교1)" xfId="3839"/>
    <cellStyle name="1_tree_수량산출_내역서1128_중마070514" xfId="3840"/>
    <cellStyle name="1_tree_수량산출_내역서1128_중마070514_2007년_중마초교내역서" xfId="3841"/>
    <cellStyle name="1_tree_수량산출_내역서1128_중마070514_2007년_중마초교내역서_2008년학교공원화사업(광남중학교)" xfId="3842"/>
    <cellStyle name="1_tree_수량산출_내역서1128_중마070514_2007년_중마초교내역서_2008년학교공원화사업(광남중학교1)" xfId="3843"/>
    <cellStyle name="1_tree_수량산출_목동내역" xfId="3844"/>
    <cellStyle name="1_tree_수량산출_목동내역_폐기물집계" xfId="3845"/>
    <cellStyle name="1_tree_수량산출_배밭계약내역" xfId="3846"/>
    <cellStyle name="1_tree_수량산출_배밭계약내역_2007년_중마초교내역서" xfId="3847"/>
    <cellStyle name="1_tree_수량산출_배밭계약내역_2007년_중마초교내역서_2008년학교공원화사업(광남중학교)" xfId="3848"/>
    <cellStyle name="1_tree_수량산출_배밭계약내역_2007년_중마초교내역서_2008년학교공원화사업(광남중학교1)" xfId="3849"/>
    <cellStyle name="1_tree_수량산출_설계내역서" xfId="3850"/>
    <cellStyle name="1_tree_수량산출_설계내역서_2007년_중마초교내역서" xfId="3851"/>
    <cellStyle name="1_tree_수량산출_설계내역서_2007년_중마초교내역서_2008년학교공원화사업(광남중학교)" xfId="3852"/>
    <cellStyle name="1_tree_수량산출_설계내역서_2007년_중마초교내역서_2008년학교공원화사업(광남중학교1)" xfId="3853"/>
    <cellStyle name="1_tree_수량산출_총괄내역0518" xfId="3854"/>
    <cellStyle name="1_tree_수량산출_총괄내역0518 2" xfId="3855"/>
    <cellStyle name="1_tree_수량산출_총괄내역0518_2007년_중마초교내역서" xfId="3856"/>
    <cellStyle name="1_tree_수량산출_총괄내역0518_2007년_중마초교내역서_2008년학교공원화사업(광남중학교)" xfId="3857"/>
    <cellStyle name="1_tree_수량산출_총괄내역0518_2007년_중마초교내역서_2008년학교공원화사업(광남중학교1)" xfId="3858"/>
    <cellStyle name="1_tree_수량산출_총괄내역0518_구로리설계예산서1029" xfId="3859"/>
    <cellStyle name="1_tree_수량산출_총괄내역0518_구로리설계예산서1029 2" xfId="3860"/>
    <cellStyle name="1_tree_수량산출_총괄내역0518_구로리설계예산서1029_2007년_중마초교내역서" xfId="3861"/>
    <cellStyle name="1_tree_수량산출_총괄내역0518_구로리설계예산서1029_2007년_중마초교내역서_2008년학교공원화사업(광남중학교)" xfId="3862"/>
    <cellStyle name="1_tree_수량산출_총괄내역0518_구로리설계예산서1029_2007년_중마초교내역서_2008년학교공원화사업(광남중학교1)" xfId="3863"/>
    <cellStyle name="1_tree_수량산출_총괄내역0518_구로리설계예산서1029_내역서1128" xfId="3864"/>
    <cellStyle name="1_tree_수량산출_총괄내역0518_구로리설계예산서1029_내역서1128_2008년학교공원화사업(광남중학교)" xfId="3865"/>
    <cellStyle name="1_tree_수량산출_총괄내역0518_구로리설계예산서1029_내역서1128_2008년학교공원화사업(광남중학교1)" xfId="3866"/>
    <cellStyle name="1_tree_수량산출_총괄내역0518_구로리설계예산서1029_내역서1128_수량산출서" xfId="3867"/>
    <cellStyle name="1_tree_수량산출_총괄내역0518_구로리설계예산서1029_내역서1128_수량산출서_2007년_중마초교내역서" xfId="3868"/>
    <cellStyle name="1_tree_수량산출_총괄내역0518_구로리설계예산서1029_내역서1128_수량산출서_2007년_중마초교내역서_2008년학교공원화사업(광남중학교)" xfId="3869"/>
    <cellStyle name="1_tree_수량산출_총괄내역0518_구로리설계예산서1029_내역서1128_수량산출서_2007년_중마초교내역서_2008년학교공원화사업(광남중학교1)" xfId="3870"/>
    <cellStyle name="1_tree_수량산출_총괄내역0518_구로리설계예산서1029_내역서1128_중마070514" xfId="3871"/>
    <cellStyle name="1_tree_수량산출_총괄내역0518_구로리설계예산서1029_내역서1128_중마070514_2007년_중마초교내역서" xfId="3872"/>
    <cellStyle name="1_tree_수량산출_총괄내역0518_구로리설계예산서1029_내역서1128_중마070514_2007년_중마초교내역서_2008년학교공원화사업(광남중학교)" xfId="3873"/>
    <cellStyle name="1_tree_수량산출_총괄내역0518_구로리설계예산서1029_내역서1128_중마070514_2007년_중마초교내역서_2008년학교공원화사업(광남중학교1)" xfId="3874"/>
    <cellStyle name="1_tree_수량산출_총괄내역0518_구로리설계예산서1118준공" xfId="3875"/>
    <cellStyle name="1_tree_수량산출_총괄내역0518_구로리설계예산서1118준공 2" xfId="3876"/>
    <cellStyle name="1_tree_수량산출_총괄내역0518_구로리설계예산서1118준공_2007년_중마초교내역서" xfId="3877"/>
    <cellStyle name="1_tree_수량산출_총괄내역0518_구로리설계예산서1118준공_2007년_중마초교내역서_2008년학교공원화사업(광남중학교)" xfId="3878"/>
    <cellStyle name="1_tree_수량산출_총괄내역0518_구로리설계예산서1118준공_2007년_중마초교내역서_2008년학교공원화사업(광남중학교1)" xfId="3879"/>
    <cellStyle name="1_tree_수량산출_총괄내역0518_구로리설계예산서1118준공_내역서1128" xfId="3880"/>
    <cellStyle name="1_tree_수량산출_총괄내역0518_구로리설계예산서1118준공_내역서1128_2008년학교공원화사업(광남중학교)" xfId="3881"/>
    <cellStyle name="1_tree_수량산출_총괄내역0518_구로리설계예산서1118준공_내역서1128_2008년학교공원화사업(광남중학교1)" xfId="3882"/>
    <cellStyle name="1_tree_수량산출_총괄내역0518_구로리설계예산서1118준공_내역서1128_수량산출서" xfId="3883"/>
    <cellStyle name="1_tree_수량산출_총괄내역0518_구로리설계예산서1118준공_내역서1128_수량산출서_2007년_중마초교내역서" xfId="3884"/>
    <cellStyle name="1_tree_수량산출_총괄내역0518_구로리설계예산서1118준공_내역서1128_수량산출서_2007년_중마초교내역서_2008년학교공원화사업(광남중학교)" xfId="3885"/>
    <cellStyle name="1_tree_수량산출_총괄내역0518_구로리설계예산서1118준공_내역서1128_수량산출서_2007년_중마초교내역서_2008년학교공원화사업(광남중학교1)" xfId="3886"/>
    <cellStyle name="1_tree_수량산출_총괄내역0518_구로리설계예산서1118준공_내역서1128_중마070514" xfId="3887"/>
    <cellStyle name="1_tree_수량산출_총괄내역0518_구로리설계예산서1118준공_내역서1128_중마070514_2007년_중마초교내역서" xfId="3888"/>
    <cellStyle name="1_tree_수량산출_총괄내역0518_구로리설계예산서1118준공_내역서1128_중마070514_2007년_중마초교내역서_2008년학교공원화사업(광남중학교)" xfId="3889"/>
    <cellStyle name="1_tree_수량산출_총괄내역0518_구로리설계예산서1118준공_내역서1128_중마070514_2007년_중마초교내역서_2008년학교공원화사업(광남중학교1)" xfId="3890"/>
    <cellStyle name="1_tree_수량산출_총괄내역0518_구로리설계예산서조경" xfId="3891"/>
    <cellStyle name="1_tree_수량산출_총괄내역0518_구로리설계예산서조경 2" xfId="3892"/>
    <cellStyle name="1_tree_수량산출_총괄내역0518_구로리설계예산서조경_2007년_중마초교내역서" xfId="3893"/>
    <cellStyle name="1_tree_수량산출_총괄내역0518_구로리설계예산서조경_2007년_중마초교내역서_2008년학교공원화사업(광남중학교)" xfId="3894"/>
    <cellStyle name="1_tree_수량산출_총괄내역0518_구로리설계예산서조경_2007년_중마초교내역서_2008년학교공원화사업(광남중학교1)" xfId="3895"/>
    <cellStyle name="1_tree_수량산출_총괄내역0518_구로리설계예산서조경_내역서1128" xfId="3896"/>
    <cellStyle name="1_tree_수량산출_총괄내역0518_구로리설계예산서조경_내역서1128_2008년학교공원화사업(광남중학교)" xfId="3897"/>
    <cellStyle name="1_tree_수량산출_총괄내역0518_구로리설계예산서조경_내역서1128_2008년학교공원화사업(광남중학교1)" xfId="3898"/>
    <cellStyle name="1_tree_수량산출_총괄내역0518_구로리설계예산서조경_내역서1128_수량산출서" xfId="3899"/>
    <cellStyle name="1_tree_수량산출_총괄내역0518_구로리설계예산서조경_내역서1128_수량산출서_2007년_중마초교내역서" xfId="3900"/>
    <cellStyle name="1_tree_수량산출_총괄내역0518_구로리설계예산서조경_내역서1128_수량산출서_2007년_중마초교내역서_2008년학교공원화사업(광남중학교)" xfId="3901"/>
    <cellStyle name="1_tree_수량산출_총괄내역0518_구로리설계예산서조경_내역서1128_수량산출서_2007년_중마초교내역서_2008년학교공원화사업(광남중학교1)" xfId="3902"/>
    <cellStyle name="1_tree_수량산출_총괄내역0518_구로리설계예산서조경_내역서1128_중마070514" xfId="3903"/>
    <cellStyle name="1_tree_수량산출_총괄내역0518_구로리설계예산서조경_내역서1128_중마070514_2007년_중마초교내역서" xfId="3904"/>
    <cellStyle name="1_tree_수량산출_총괄내역0518_구로리설계예산서조경_내역서1128_중마070514_2007년_중마초교내역서_2008년학교공원화사업(광남중학교)" xfId="3905"/>
    <cellStyle name="1_tree_수량산출_총괄내역0518_구로리설계예산서조경_내역서1128_중마070514_2007년_중마초교내역서_2008년학교공원화사업(광남중학교1)" xfId="3906"/>
    <cellStyle name="1_tree_수량산출_총괄내역0518_구로리어린이공원예산서(조경)1125" xfId="3907"/>
    <cellStyle name="1_tree_수량산출_총괄내역0518_구로리어린이공원예산서(조경)1125 2" xfId="3908"/>
    <cellStyle name="1_tree_수량산출_총괄내역0518_구로리어린이공원예산서(조경)1125_2007년_중마초교내역서" xfId="3909"/>
    <cellStyle name="1_tree_수량산출_총괄내역0518_구로리어린이공원예산서(조경)1125_2007년_중마초교내역서_2008년학교공원화사업(광남중학교)" xfId="3910"/>
    <cellStyle name="1_tree_수량산출_총괄내역0518_구로리어린이공원예산서(조경)1125_2007년_중마초교내역서_2008년학교공원화사업(광남중학교1)" xfId="3911"/>
    <cellStyle name="1_tree_수량산출_총괄내역0518_구로리어린이공원예산서(조경)1125_내역서1128" xfId="3912"/>
    <cellStyle name="1_tree_수량산출_총괄내역0518_구로리어린이공원예산서(조경)1125_내역서1128_2008년학교공원화사업(광남중학교)" xfId="3913"/>
    <cellStyle name="1_tree_수량산출_총괄내역0518_구로리어린이공원예산서(조경)1125_내역서1128_2008년학교공원화사업(광남중학교1)" xfId="3914"/>
    <cellStyle name="1_tree_수량산출_총괄내역0518_구로리어린이공원예산서(조경)1125_내역서1128_수량산출서" xfId="3915"/>
    <cellStyle name="1_tree_수량산출_총괄내역0518_구로리어린이공원예산서(조경)1125_내역서1128_수량산출서_2007년_중마초교내역서" xfId="3916"/>
    <cellStyle name="1_tree_수량산출_총괄내역0518_구로리어린이공원예산서(조경)1125_내역서1128_수량산출서_2007년_중마초교내역서_2008년학교공원화사업(광남중학교)" xfId="3917"/>
    <cellStyle name="1_tree_수량산출_총괄내역0518_구로리어린이공원예산서(조경)1125_내역서1128_수량산출서_2007년_중마초교내역서_2008년학교공원화사업(광남중학교1)" xfId="3918"/>
    <cellStyle name="1_tree_수량산출_총괄내역0518_구로리어린이공원예산서(조경)1125_내역서1128_중마070514" xfId="3919"/>
    <cellStyle name="1_tree_수량산출_총괄내역0518_구로리어린이공원예산서(조경)1125_내역서1128_중마070514_2007년_중마초교내역서" xfId="3920"/>
    <cellStyle name="1_tree_수량산출_총괄내역0518_구로리어린이공원예산서(조경)1125_내역서1128_중마070514_2007년_중마초교내역서_2008년학교공원화사업(광남중학교)" xfId="3921"/>
    <cellStyle name="1_tree_수량산출_총괄내역0518_구로리어린이공원예산서(조경)1125_내역서1128_중마070514_2007년_중마초교내역서_2008년학교공원화사업(광남중학교1)" xfId="3922"/>
    <cellStyle name="1_tree_수량산출_총괄내역0518_내역서" xfId="3923"/>
    <cellStyle name="1_tree_수량산출_총괄내역0518_내역서 2" xfId="3924"/>
    <cellStyle name="1_tree_수량산출_총괄내역0518_내역서_2007년_중마초교내역서" xfId="3925"/>
    <cellStyle name="1_tree_수량산출_총괄내역0518_내역서_2007년_중마초교내역서_2008년학교공원화사업(광남중학교)" xfId="3926"/>
    <cellStyle name="1_tree_수량산출_총괄내역0518_내역서_2007년_중마초교내역서_2008년학교공원화사업(광남중학교1)" xfId="3927"/>
    <cellStyle name="1_tree_수량산출_총괄내역0518_내역서_내역서1128" xfId="3928"/>
    <cellStyle name="1_tree_수량산출_총괄내역0518_내역서_내역서1128_2008년학교공원화사업(광남중학교)" xfId="3929"/>
    <cellStyle name="1_tree_수량산출_총괄내역0518_내역서_내역서1128_2008년학교공원화사업(광남중학교1)" xfId="3930"/>
    <cellStyle name="1_tree_수량산출_총괄내역0518_내역서_내역서1128_수량산출서" xfId="3931"/>
    <cellStyle name="1_tree_수량산출_총괄내역0518_내역서_내역서1128_수량산출서_2007년_중마초교내역서" xfId="3932"/>
    <cellStyle name="1_tree_수량산출_총괄내역0518_내역서_내역서1128_수량산출서_2007년_중마초교내역서_2008년학교공원화사업(광남중학교)" xfId="3933"/>
    <cellStyle name="1_tree_수량산출_총괄내역0518_내역서_내역서1128_수량산출서_2007년_중마초교내역서_2008년학교공원화사업(광남중학교1)" xfId="3934"/>
    <cellStyle name="1_tree_수량산출_총괄내역0518_내역서_내역서1128_중마070514" xfId="3935"/>
    <cellStyle name="1_tree_수량산출_총괄내역0518_내역서_내역서1128_중마070514_2007년_중마초교내역서" xfId="3936"/>
    <cellStyle name="1_tree_수량산출_총괄내역0518_내역서_내역서1128_중마070514_2007년_중마초교내역서_2008년학교공원화사업(광남중학교)" xfId="3937"/>
    <cellStyle name="1_tree_수량산출_총괄내역0518_내역서_내역서1128_중마070514_2007년_중마초교내역서_2008년학교공원화사업(광남중학교1)" xfId="3938"/>
    <cellStyle name="1_tree_수량산출_총괄내역0518_내역서1128" xfId="3939"/>
    <cellStyle name="1_tree_수량산출_총괄내역0518_내역서1128_2008년학교공원화사업(광남중학교)" xfId="3940"/>
    <cellStyle name="1_tree_수량산출_총괄내역0518_내역서1128_2008년학교공원화사업(광남중학교1)" xfId="3941"/>
    <cellStyle name="1_tree_수량산출_총괄내역0518_내역서1128_수량산출서" xfId="3942"/>
    <cellStyle name="1_tree_수량산출_총괄내역0518_내역서1128_수량산출서_2007년_중마초교내역서" xfId="3943"/>
    <cellStyle name="1_tree_수량산출_총괄내역0518_내역서1128_수량산출서_2007년_중마초교내역서_2008년학교공원화사업(광남중학교)" xfId="3944"/>
    <cellStyle name="1_tree_수량산출_총괄내역0518_내역서1128_수량산출서_2007년_중마초교내역서_2008년학교공원화사업(광남중학교1)" xfId="3945"/>
    <cellStyle name="1_tree_수량산출_총괄내역0518_내역서1128_중마070514" xfId="3946"/>
    <cellStyle name="1_tree_수량산출_총괄내역0518_내역서1128_중마070514_2007년_중마초교내역서" xfId="3947"/>
    <cellStyle name="1_tree_수량산출_총괄내역0518_내역서1128_중마070514_2007년_중마초교내역서_2008년학교공원화사업(광남중학교)" xfId="3948"/>
    <cellStyle name="1_tree_수량산출_총괄내역0518_내역서1128_중마070514_2007년_중마초교내역서_2008년학교공원화사업(광남중학교1)" xfId="3949"/>
    <cellStyle name="1_tree_수량산출_총괄내역0518_노임단가표" xfId="3950"/>
    <cellStyle name="1_tree_수량산출_총괄내역0518_노임단가표 2" xfId="3951"/>
    <cellStyle name="1_tree_수량산출_총괄내역0518_노임단가표_2007년_중마초교내역서" xfId="3952"/>
    <cellStyle name="1_tree_수량산출_총괄내역0518_노임단가표_2007년_중마초교내역서_2008년학교공원화사업(광남중학교)" xfId="3953"/>
    <cellStyle name="1_tree_수량산출_총괄내역0518_노임단가표_2007년_중마초교내역서_2008년학교공원화사업(광남중학교1)" xfId="3954"/>
    <cellStyle name="1_tree_수량산출_총괄내역0518_노임단가표_내역서1128" xfId="3955"/>
    <cellStyle name="1_tree_수량산출_총괄내역0518_노임단가표_내역서1128_2008년학교공원화사업(광남중학교)" xfId="3956"/>
    <cellStyle name="1_tree_수량산출_총괄내역0518_노임단가표_내역서1128_2008년학교공원화사업(광남중학교1)" xfId="3957"/>
    <cellStyle name="1_tree_수량산출_총괄내역0518_노임단가표_내역서1128_수량산출서" xfId="3958"/>
    <cellStyle name="1_tree_수량산출_총괄내역0518_노임단가표_내역서1128_수량산출서_2007년_중마초교내역서" xfId="3959"/>
    <cellStyle name="1_tree_수량산출_총괄내역0518_노임단가표_내역서1128_수량산출서_2007년_중마초교내역서_2008년학교공원화사업(광남중학교)" xfId="3960"/>
    <cellStyle name="1_tree_수량산출_총괄내역0518_노임단가표_내역서1128_수량산출서_2007년_중마초교내역서_2008년학교공원화사업(광남중학교1)" xfId="3961"/>
    <cellStyle name="1_tree_수량산출_총괄내역0518_노임단가표_내역서1128_중마070514" xfId="3962"/>
    <cellStyle name="1_tree_수량산출_총괄내역0518_노임단가표_내역서1128_중마070514_2007년_중마초교내역서" xfId="3963"/>
    <cellStyle name="1_tree_수량산출_총괄내역0518_노임단가표_내역서1128_중마070514_2007년_중마초교내역서_2008년학교공원화사업(광남중학교)" xfId="3964"/>
    <cellStyle name="1_tree_수량산출_총괄내역0518_노임단가표_내역서1128_중마070514_2007년_중마초교내역서_2008년학교공원화사업(광남중학교1)" xfId="3965"/>
    <cellStyle name="1_tree_수량산출_총괄내역0518_배밭계약내역" xfId="3966"/>
    <cellStyle name="1_tree_수량산출_총괄내역0518_배밭계약내역_2007년_중마초교내역서" xfId="3967"/>
    <cellStyle name="1_tree_수량산출_총괄내역0518_배밭계약내역_2007년_중마초교내역서_2008년학교공원화사업(광남중학교)" xfId="3968"/>
    <cellStyle name="1_tree_수량산출_총괄내역0518_배밭계약내역_2007년_중마초교내역서_2008년학교공원화사업(광남중학교1)" xfId="3969"/>
    <cellStyle name="1_tree_수량산출_총괄내역0518_설계내역서" xfId="3970"/>
    <cellStyle name="1_tree_수량산출_총괄내역0518_설계내역서_2007년_중마초교내역서" xfId="3971"/>
    <cellStyle name="1_tree_수량산출_총괄내역0518_설계내역서_2007년_중마초교내역서_2008년학교공원화사업(광남중학교)" xfId="3972"/>
    <cellStyle name="1_tree_수량산출_총괄내역0518_설계내역서_2007년_중마초교내역서_2008년학교공원화사업(광남중학교1)" xfId="3973"/>
    <cellStyle name="1_tree_수량산출_총괄내역0518_수도권매립지" xfId="3974"/>
    <cellStyle name="1_tree_수량산출_총괄내역0518_수도권매립지 2" xfId="3975"/>
    <cellStyle name="1_tree_수량산출_총괄내역0518_수도권매립지_2007년_중마초교내역서" xfId="3976"/>
    <cellStyle name="1_tree_수량산출_총괄내역0518_수도권매립지_2007년_중마초교내역서_2008년학교공원화사업(광남중학교)" xfId="3977"/>
    <cellStyle name="1_tree_수량산출_총괄내역0518_수도권매립지_2007년_중마초교내역서_2008년학교공원화사업(광남중학교1)" xfId="3978"/>
    <cellStyle name="1_tree_수량산출_총괄내역0518_수도권매립지_내역서1128" xfId="3979"/>
    <cellStyle name="1_tree_수량산출_총괄내역0518_수도권매립지_내역서1128_2008년학교공원화사업(광남중학교)" xfId="3980"/>
    <cellStyle name="1_tree_수량산출_총괄내역0518_수도권매립지_내역서1128_2008년학교공원화사업(광남중학교1)" xfId="3981"/>
    <cellStyle name="1_tree_수량산출_총괄내역0518_수도권매립지_내역서1128_수량산출서" xfId="3982"/>
    <cellStyle name="1_tree_수량산출_총괄내역0518_수도권매립지_내역서1128_수량산출서_2007년_중마초교내역서" xfId="3983"/>
    <cellStyle name="1_tree_수량산출_총괄내역0518_수도권매립지_내역서1128_수량산출서_2007년_중마초교내역서_2008년학교공원화사업(광남중학교)" xfId="3984"/>
    <cellStyle name="1_tree_수량산출_총괄내역0518_수도권매립지_내역서1128_수량산출서_2007년_중마초교내역서_2008년학교공원화사업(광남중학교1)" xfId="3985"/>
    <cellStyle name="1_tree_수량산출_총괄내역0518_수도권매립지_내역서1128_중마070514" xfId="3986"/>
    <cellStyle name="1_tree_수량산출_총괄내역0518_수도권매립지_내역서1128_중마070514_2007년_중마초교내역서" xfId="3987"/>
    <cellStyle name="1_tree_수량산출_총괄내역0518_수도권매립지_내역서1128_중마070514_2007년_중마초교내역서_2008년학교공원화사업(광남중학교)" xfId="3988"/>
    <cellStyle name="1_tree_수량산출_총괄내역0518_수도권매립지_내역서1128_중마070514_2007년_중마초교내역서_2008년학교공원화사업(광남중학교1)" xfId="3989"/>
    <cellStyle name="1_tree_수량산출_총괄내역0518_수도권매립지1004(발주용)" xfId="3990"/>
    <cellStyle name="1_tree_수량산출_총괄내역0518_수도권매립지1004(발주용) 2" xfId="3991"/>
    <cellStyle name="1_tree_수량산출_총괄내역0518_수도권매립지1004(발주용)_2007년_중마초교내역서" xfId="3992"/>
    <cellStyle name="1_tree_수량산출_총괄내역0518_수도권매립지1004(발주용)_2007년_중마초교내역서_2008년학교공원화사업(광남중학교)" xfId="3993"/>
    <cellStyle name="1_tree_수량산출_총괄내역0518_수도권매립지1004(발주용)_2007년_중마초교내역서_2008년학교공원화사업(광남중학교1)" xfId="3994"/>
    <cellStyle name="1_tree_수량산출_총괄내역0518_수도권매립지1004(발주용)_내역서1128" xfId="3995"/>
    <cellStyle name="1_tree_수량산출_총괄내역0518_수도권매립지1004(발주용)_내역서1128_2008년학교공원화사업(광남중학교)" xfId="3996"/>
    <cellStyle name="1_tree_수량산출_총괄내역0518_수도권매립지1004(발주용)_내역서1128_2008년학교공원화사업(광남중학교1)" xfId="3997"/>
    <cellStyle name="1_tree_수량산출_총괄내역0518_수도권매립지1004(발주용)_내역서1128_수량산출서" xfId="3998"/>
    <cellStyle name="1_tree_수량산출_총괄내역0518_수도권매립지1004(발주용)_내역서1128_수량산출서_2007년_중마초교내역서" xfId="3999"/>
    <cellStyle name="1_tree_수량산출_총괄내역0518_수도권매립지1004(발주용)_내역서1128_수량산출서_2007년_중마초교내역서_2008년학교공원화사업(광남중학교)" xfId="4000"/>
    <cellStyle name="1_tree_수량산출_총괄내역0518_수도권매립지1004(발주용)_내역서1128_수량산출서_2007년_중마초교내역서_2008년학교공원화사업(광남중학교1)" xfId="4001"/>
    <cellStyle name="1_tree_수량산출_총괄내역0518_수도권매립지1004(발주용)_내역서1128_중마070514" xfId="4002"/>
    <cellStyle name="1_tree_수량산출_총괄내역0518_수도권매립지1004(발주용)_내역서1128_중마070514_2007년_중마초교내역서" xfId="4003"/>
    <cellStyle name="1_tree_수량산출_총괄내역0518_수도권매립지1004(발주용)_내역서1128_중마070514_2007년_중마초교내역서_2008년학교공원화사업(광남중학교)" xfId="4004"/>
    <cellStyle name="1_tree_수량산출_총괄내역0518_수도권매립지1004(발주용)_내역서1128_중마070514_2007년_중마초교내역서_2008년학교공원화사업(광남중학교1)" xfId="4005"/>
    <cellStyle name="1_tree_수량산출_총괄내역0518_일신건영설계예산서(0211)" xfId="4006"/>
    <cellStyle name="1_tree_수량산출_총괄내역0518_일신건영설계예산서(0211) 2" xfId="4007"/>
    <cellStyle name="1_tree_수량산출_총괄내역0518_일신건영설계예산서(0211)_2007년_중마초교내역서" xfId="4008"/>
    <cellStyle name="1_tree_수량산출_총괄내역0518_일신건영설계예산서(0211)_2007년_중마초교내역서_2008년학교공원화사업(광남중학교)" xfId="4009"/>
    <cellStyle name="1_tree_수량산출_총괄내역0518_일신건영설계예산서(0211)_2007년_중마초교내역서_2008년학교공원화사업(광남중학교1)" xfId="4010"/>
    <cellStyle name="1_tree_수량산출_총괄내역0518_일신건영설계예산서(0211)_내역서1128" xfId="4011"/>
    <cellStyle name="1_tree_수량산출_총괄내역0518_일신건영설계예산서(0211)_내역서1128_2008년학교공원화사업(광남중학교)" xfId="4012"/>
    <cellStyle name="1_tree_수량산출_총괄내역0518_일신건영설계예산서(0211)_내역서1128_2008년학교공원화사업(광남중학교1)" xfId="4013"/>
    <cellStyle name="1_tree_수량산출_총괄내역0518_일신건영설계예산서(0211)_내역서1128_수량산출서" xfId="4014"/>
    <cellStyle name="1_tree_수량산출_총괄내역0518_일신건영설계예산서(0211)_내역서1128_수량산출서_2007년_중마초교내역서" xfId="4015"/>
    <cellStyle name="1_tree_수량산출_총괄내역0518_일신건영설계예산서(0211)_내역서1128_수량산출서_2007년_중마초교내역서_2008년학교공원화사업(광남중학교)" xfId="4016"/>
    <cellStyle name="1_tree_수량산출_총괄내역0518_일신건영설계예산서(0211)_내역서1128_수량산출서_2007년_중마초교내역서_2008년학교공원화사업(광남중학교1)" xfId="4017"/>
    <cellStyle name="1_tree_수량산출_총괄내역0518_일신건영설계예산서(0211)_내역서1128_중마070514" xfId="4018"/>
    <cellStyle name="1_tree_수량산출_총괄내역0518_일신건영설계예산서(0211)_내역서1128_중마070514_2007년_중마초교내역서" xfId="4019"/>
    <cellStyle name="1_tree_수량산출_총괄내역0518_일신건영설계예산서(0211)_내역서1128_중마070514_2007년_중마초교내역서_2008년학교공원화사업(광남중학교)" xfId="4020"/>
    <cellStyle name="1_tree_수량산출_총괄내역0518_일신건영설계예산서(0211)_내역서1128_중마070514_2007년_중마초교내역서_2008년학교공원화사업(광남중학교1)" xfId="4021"/>
    <cellStyle name="1_tree_수량산출_총괄내역0518_일위대가" xfId="4022"/>
    <cellStyle name="1_tree_수량산출_총괄내역0518_일위대가 2" xfId="4023"/>
    <cellStyle name="1_tree_수량산출_총괄내역0518_일위대가_2007년_중마초교내역서" xfId="4024"/>
    <cellStyle name="1_tree_수량산출_총괄내역0518_일위대가_2007년_중마초교내역서_2008년학교공원화사업(광남중학교)" xfId="4025"/>
    <cellStyle name="1_tree_수량산출_총괄내역0518_일위대가_2007년_중마초교내역서_2008년학교공원화사업(광남중학교1)" xfId="4026"/>
    <cellStyle name="1_tree_수량산출_총괄내역0518_일위대가_내역서1128" xfId="4027"/>
    <cellStyle name="1_tree_수량산출_총괄내역0518_일위대가_내역서1128_2008년학교공원화사업(광남중학교)" xfId="4028"/>
    <cellStyle name="1_tree_수량산출_총괄내역0518_일위대가_내역서1128_2008년학교공원화사업(광남중학교1)" xfId="4029"/>
    <cellStyle name="1_tree_수량산출_총괄내역0518_일위대가_내역서1128_수량산출서" xfId="4030"/>
    <cellStyle name="1_tree_수량산출_총괄내역0518_일위대가_내역서1128_수량산출서_2007년_중마초교내역서" xfId="4031"/>
    <cellStyle name="1_tree_수량산출_총괄내역0518_일위대가_내역서1128_수량산출서_2007년_중마초교내역서_2008년학교공원화사업(광남중학교)" xfId="4032"/>
    <cellStyle name="1_tree_수량산출_총괄내역0518_일위대가_내역서1128_수량산출서_2007년_중마초교내역서_2008년학교공원화사업(광남중학교1)" xfId="4033"/>
    <cellStyle name="1_tree_수량산출_총괄내역0518_일위대가_내역서1128_중마070514" xfId="4034"/>
    <cellStyle name="1_tree_수량산출_총괄내역0518_일위대가_내역서1128_중마070514_2007년_중마초교내역서" xfId="4035"/>
    <cellStyle name="1_tree_수량산출_총괄내역0518_일위대가_내역서1128_중마070514_2007년_중마초교내역서_2008년학교공원화사업(광남중학교)" xfId="4036"/>
    <cellStyle name="1_tree_수량산출_총괄내역0518_일위대가_내역서1128_중마070514_2007년_중마초교내역서_2008년학교공원화사업(광남중학교1)" xfId="4037"/>
    <cellStyle name="1_tree_수량산출_총괄내역0518_자재단가표" xfId="4038"/>
    <cellStyle name="1_tree_수량산출_총괄내역0518_자재단가표 2" xfId="4039"/>
    <cellStyle name="1_tree_수량산출_총괄내역0518_자재단가표_2007년_중마초교내역서" xfId="4040"/>
    <cellStyle name="1_tree_수량산출_총괄내역0518_자재단가표_2007년_중마초교내역서_2008년학교공원화사업(광남중학교)" xfId="4041"/>
    <cellStyle name="1_tree_수량산출_총괄내역0518_자재단가표_2007년_중마초교내역서_2008년학교공원화사업(광남중학교1)" xfId="4042"/>
    <cellStyle name="1_tree_수량산출_총괄내역0518_자재단가표_내역서1128" xfId="4043"/>
    <cellStyle name="1_tree_수량산출_총괄내역0518_자재단가표_내역서1128_2008년학교공원화사업(광남중학교)" xfId="4044"/>
    <cellStyle name="1_tree_수량산출_총괄내역0518_자재단가표_내역서1128_2008년학교공원화사업(광남중학교1)" xfId="4045"/>
    <cellStyle name="1_tree_수량산출_총괄내역0518_자재단가표_내역서1128_수량산출서" xfId="4046"/>
    <cellStyle name="1_tree_수량산출_총괄내역0518_자재단가표_내역서1128_수량산출서_2007년_중마초교내역서" xfId="4047"/>
    <cellStyle name="1_tree_수량산출_총괄내역0518_자재단가표_내역서1128_수량산출서_2007년_중마초교내역서_2008년학교공원화사업(광남중학교)" xfId="4048"/>
    <cellStyle name="1_tree_수량산출_총괄내역0518_자재단가표_내역서1128_수량산출서_2007년_중마초교내역서_2008년학교공원화사업(광남중학교1)" xfId="4049"/>
    <cellStyle name="1_tree_수량산출_총괄내역0518_자재단가표_내역서1128_중마070514" xfId="4050"/>
    <cellStyle name="1_tree_수량산출_총괄내역0518_자재단가표_내역서1128_중마070514_2007년_중마초교내역서" xfId="4051"/>
    <cellStyle name="1_tree_수량산출_총괄내역0518_자재단가표_내역서1128_중마070514_2007년_중마초교내역서_2008년학교공원화사업(광남중학교)" xfId="4052"/>
    <cellStyle name="1_tree_수량산출_총괄내역0518_자재단가표_내역서1128_중마070514_2007년_중마초교내역서_2008년학교공원화사업(광남중학교1)" xfId="4053"/>
    <cellStyle name="1_tree_수량산출_총괄내역0518_장안초등학교내역0814" xfId="4054"/>
    <cellStyle name="1_tree_수량산출_총괄내역0518_장안초등학교내역0814 2" xfId="4055"/>
    <cellStyle name="1_tree_수량산출_총괄내역0518_장안초등학교내역0814_2007년_중마초교내역서" xfId="4056"/>
    <cellStyle name="1_tree_수량산출_총괄내역0518_장안초등학교내역0814_2007년_중마초교내역서_2008년학교공원화사업(광남중학교)" xfId="4057"/>
    <cellStyle name="1_tree_수량산출_총괄내역0518_장안초등학교내역0814_2007년_중마초교내역서_2008년학교공원화사업(광남중학교1)" xfId="4058"/>
    <cellStyle name="1_tree_수량산출_총괄내역0518_장안초등학교내역0814_내역서1128" xfId="4059"/>
    <cellStyle name="1_tree_수량산출_총괄내역0518_장안초등학교내역0814_내역서1128_2008년학교공원화사업(광남중학교)" xfId="4060"/>
    <cellStyle name="1_tree_수량산출_총괄내역0518_장안초등학교내역0814_내역서1128_2008년학교공원화사업(광남중학교1)" xfId="4061"/>
    <cellStyle name="1_tree_수량산출_총괄내역0518_장안초등학교내역0814_내역서1128_수량산출서" xfId="4062"/>
    <cellStyle name="1_tree_수량산출_총괄내역0518_장안초등학교내역0814_내역서1128_수량산출서_2007년_중마초교내역서" xfId="4063"/>
    <cellStyle name="1_tree_수량산출_총괄내역0518_장안초등학교내역0814_내역서1128_수량산출서_2007년_중마초교내역서_2008년학교공원화사업(광남중학교)" xfId="4064"/>
    <cellStyle name="1_tree_수량산출_총괄내역0518_장안초등학교내역0814_내역서1128_수량산출서_2007년_중마초교내역서_2008년학교공원화사업(광남중학교1)" xfId="4065"/>
    <cellStyle name="1_tree_수량산출_총괄내역0518_장안초등학교내역0814_내역서1128_중마070514" xfId="4066"/>
    <cellStyle name="1_tree_수량산출_총괄내역0518_장안초등학교내역0814_내역서1128_중마070514_2007년_중마초교내역서" xfId="4067"/>
    <cellStyle name="1_tree_수량산출_총괄내역0518_장안초등학교내역0814_내역서1128_중마070514_2007년_중마초교내역서_2008년학교공원화사업(광남중학교)" xfId="4068"/>
    <cellStyle name="1_tree_수량산출_총괄내역0518_장안초등학교내역0814_내역서1128_중마070514_2007년_중마초교내역서_2008년학교공원화사업(광남중학교1)" xfId="4069"/>
    <cellStyle name="1_tree_수량산출_표지-공정표" xfId="4070"/>
    <cellStyle name="1_tree_수량산출_표지-공정표_2007년_중마초교내역서" xfId="4071"/>
    <cellStyle name="1_tree_수량산출_표지-공정표_2007년_중마초교내역서_2008년학교공원화사업(광남중학교)" xfId="4072"/>
    <cellStyle name="1_tree_수량산출_표지-공정표_2007년_중마초교내역서_2008년학교공원화사업(광남중학교1)" xfId="4073"/>
    <cellStyle name="1_tree_수량산출_표지-공정표_설계설명서0309" xfId="4074"/>
    <cellStyle name="1_tree_수량산출_표지-공정표_설계설명서0309_2007년_중마초교내역서" xfId="4075"/>
    <cellStyle name="1_tree_수량산출_표지-공정표_설계설명서0309_2007년_중마초교내역서_2008년학교공원화사업(광남중학교)" xfId="4076"/>
    <cellStyle name="1_tree_수량산출_표지-공정표_설계설명서0309_2007년_중마초교내역서_2008년학교공원화사업(광남중학교1)" xfId="4077"/>
    <cellStyle name="1_tree_수량산출_현충묘지-예산서(조경)" xfId="4078"/>
    <cellStyle name="1_tree_수량산출_현충묘지-예산서(조경) 2" xfId="4079"/>
    <cellStyle name="1_tree_수량산출_현충묘지-예산서(조경)_00-설계서양식" xfId="4080"/>
    <cellStyle name="1_tree_수량산출_현충묘지-예산서(조경)_00-설계서양식 2" xfId="4081"/>
    <cellStyle name="1_tree_수량산출_현충묘지-예산서(조경)_00-설계서양식_2007년_중마초교내역서" xfId="4082"/>
    <cellStyle name="1_tree_수량산출_현충묘지-예산서(조경)_00-설계서양식_2007년_중마초교내역서_2008년학교공원화사업(광남중학교)" xfId="4083"/>
    <cellStyle name="1_tree_수량산출_현충묘지-예산서(조경)_00-설계서양식_2007년_중마초교내역서_2008년학교공원화사업(광남중학교1)" xfId="4084"/>
    <cellStyle name="1_tree_수량산출_현충묘지-예산서(조경)_00-표지예정공정표" xfId="4085"/>
    <cellStyle name="1_tree_수량산출_현충묘지-예산서(조경)_00-표지예정공정표_2007년_중마초교내역서" xfId="4086"/>
    <cellStyle name="1_tree_수량산출_현충묘지-예산서(조경)_00-표지예정공정표_2007년_중마초교내역서_2008년학교공원화사업(광남중학교)" xfId="4087"/>
    <cellStyle name="1_tree_수량산출_현충묘지-예산서(조경)_00-표지예정공정표_2007년_중마초교내역서_2008년학교공원화사업(광남중학교1)" xfId="4088"/>
    <cellStyle name="1_tree_수량산출_현충묘지-예산서(조경)_00-표지예정공정표_설계설명서0309" xfId="4089"/>
    <cellStyle name="1_tree_수량산출_현충묘지-예산서(조경)_00-표지예정공정표_설계설명서0309_2007년_중마초교내역서" xfId="4090"/>
    <cellStyle name="1_tree_수량산출_현충묘지-예산서(조경)_00-표지예정공정표_설계설명서0309_2007년_중마초교내역서_2008년학교공원화사업(광남중학교)" xfId="4091"/>
    <cellStyle name="1_tree_수량산출_현충묘지-예산서(조경)_00-표지예정공정표_설계설명서0309_2007년_중마초교내역서_2008년학교공원화사업(광남중학교1)" xfId="4092"/>
    <cellStyle name="1_tree_수량산출_현충묘지-예산서(조경)_2007년_중마초교내역서" xfId="4093"/>
    <cellStyle name="1_tree_수량산출_현충묘지-예산서(조경)_2007년_중마초교내역서_2008년학교공원화사업(광남중학교)" xfId="4094"/>
    <cellStyle name="1_tree_수량산출_현충묘지-예산서(조경)_2007년_중마초교내역서_2008년학교공원화사업(광남중학교1)" xfId="4095"/>
    <cellStyle name="1_tree_수량산출_현충묘지-예산서(조경)_까르프-표지예정공정표" xfId="4096"/>
    <cellStyle name="1_tree_수량산출_현충묘지-예산서(조경)_까르프-표지예정공정표 2" xfId="4097"/>
    <cellStyle name="1_tree_수량산출_현충묘지-예산서(조경)_까르프-표지예정공정표_00-설계서양식" xfId="4098"/>
    <cellStyle name="1_tree_수량산출_현충묘지-예산서(조경)_까르프-표지예정공정표_00-설계서양식 2" xfId="4099"/>
    <cellStyle name="1_tree_수량산출_현충묘지-예산서(조경)_까르프-표지예정공정표_00-설계서양식_2007년_중마초교내역서" xfId="4100"/>
    <cellStyle name="1_tree_수량산출_현충묘지-예산서(조경)_까르프-표지예정공정표_00-설계서양식_2007년_중마초교내역서_2008년학교공원화사업(광남중학교)" xfId="4101"/>
    <cellStyle name="1_tree_수량산출_현충묘지-예산서(조경)_까르프-표지예정공정표_00-설계서양식_2007년_중마초교내역서_2008년학교공원화사업(광남중학교1)" xfId="4102"/>
    <cellStyle name="1_tree_수량산출_현충묘지-예산서(조경)_까르프-표지예정공정표_2007년_중마초교내역서" xfId="4103"/>
    <cellStyle name="1_tree_수량산출_현충묘지-예산서(조경)_까르프-표지예정공정표_2007년_중마초교내역서_2008년학교공원화사업(광남중학교)" xfId="4104"/>
    <cellStyle name="1_tree_수량산출_현충묘지-예산서(조경)_까르프-표지예정공정표_2007년_중마초교내역서_2008년학교공원화사업(광남중학교1)" xfId="4105"/>
    <cellStyle name="1_tree_수량산출_현충묘지-예산서(조경)_까르프-표지예정공정표_설계설명서0309" xfId="4106"/>
    <cellStyle name="1_tree_수량산출_현충묘지-예산서(조경)_까르프-표지예정공정표_설계설명서0309_2007년_중마초교내역서" xfId="4107"/>
    <cellStyle name="1_tree_수량산출_현충묘지-예산서(조경)_까르프-표지예정공정표_설계설명서0309_2007년_중마초교내역서_2008년학교공원화사업(광남중학교)" xfId="4108"/>
    <cellStyle name="1_tree_수량산출_현충묘지-예산서(조경)_까르프-표지예정공정표_설계설명서0309_2007년_중마초교내역서_2008년학교공원화사업(광남중학교1)" xfId="4109"/>
    <cellStyle name="1_tree_수량산출_현충묘지-예산서(조경)_대전가오-설계서" xfId="4110"/>
    <cellStyle name="1_tree_수량산출_현충묘지-예산서(조경)_대전가오-설계서 2" xfId="4111"/>
    <cellStyle name="1_tree_수량산출_현충묘지-예산서(조경)_대전가오-설계서(관리)" xfId="4112"/>
    <cellStyle name="1_tree_수량산출_현충묘지-예산서(조경)_대전가오-설계서(관리) 2" xfId="4113"/>
    <cellStyle name="1_tree_수량산출_현충묘지-예산서(조경)_대전가오-설계서(관리)_2007년_중마초교내역서" xfId="4114"/>
    <cellStyle name="1_tree_수량산출_현충묘지-예산서(조경)_대전가오-설계서(관리)_2007년_중마초교내역서_2008년학교공원화사업(광남중학교)" xfId="4115"/>
    <cellStyle name="1_tree_수량산출_현충묘지-예산서(조경)_대전가오-설계서(관리)_2007년_중마초교내역서_2008년학교공원화사업(광남중학교1)" xfId="4116"/>
    <cellStyle name="1_tree_수량산출_현충묘지-예산서(조경)_대전가오-설계서_2007년_중마초교내역서" xfId="4117"/>
    <cellStyle name="1_tree_수량산출_현충묘지-예산서(조경)_대전가오-설계서_2007년_중마초교내역서_2008년학교공원화사업(광남중학교)" xfId="4118"/>
    <cellStyle name="1_tree_수량산출_현충묘지-예산서(조경)_대전가오-설계서_2007년_중마초교내역서_2008년학교공원화사업(광남중학교1)" xfId="4119"/>
    <cellStyle name="1_tree_수량산출_현충묘지-예산서(조경)_대전가오-설계서1" xfId="4120"/>
    <cellStyle name="1_tree_수량산출_현충묘지-예산서(조경)_대전가오-설계서1 2" xfId="4121"/>
    <cellStyle name="1_tree_수량산출_현충묘지-예산서(조경)_대전가오-설계서1_2007년_중마초교내역서" xfId="4122"/>
    <cellStyle name="1_tree_수량산출_현충묘지-예산서(조경)_대전가오-설계서1_2007년_중마초교내역서_2008년학교공원화사업(광남중학교)" xfId="4123"/>
    <cellStyle name="1_tree_수량산출_현충묘지-예산서(조경)_대전가오-설계서1_2007년_중마초교내역서_2008년학교공원화사업(광남중학교1)" xfId="4124"/>
    <cellStyle name="1_tree_수량산출_현충묘지-예산서(조경)_목동내역" xfId="4125"/>
    <cellStyle name="1_tree_수량산출_현충묘지-예산서(조경)_목동내역_폐기물집계" xfId="4126"/>
    <cellStyle name="1_tree_수량산출_현충묘지-예산서(조경)_설계설명서0309" xfId="4127"/>
    <cellStyle name="1_tree_수량산출_현충묘지-예산서(조경)_설계설명서0309_2007년_중마초교내역서" xfId="4128"/>
    <cellStyle name="1_tree_수량산출_현충묘지-예산서(조경)_설계설명서0309_2007년_중마초교내역서_2008년학교공원화사업(광남중학교)" xfId="4129"/>
    <cellStyle name="1_tree_수량산출_현충묘지-예산서(조경)_설계설명서0309_2007년_중마초교내역서_2008년학교공원화사업(광남중학교1)" xfId="4130"/>
    <cellStyle name="1_tree_수량산출_현충묘지-예산서(조경)_예산서-엑셀변환양식100" xfId="4131"/>
    <cellStyle name="1_tree_수량산출_현충묘지-예산서(조경)_예산서-엑셀변환양식100 2" xfId="4132"/>
    <cellStyle name="1_tree_수량산출_현충묘지-예산서(조경)_예산서-엑셀변환양식100_00-예산서양식100" xfId="4133"/>
    <cellStyle name="1_tree_수량산출_현충묘지-예산서(조경)_예산서-엑셀변환양식100_00-예산서양식100 2" xfId="4134"/>
    <cellStyle name="1_tree_수량산출_현충묘지-예산서(조경)_예산서-엑셀변환양식100_00-예산서양식100_00-설계서양식" xfId="4135"/>
    <cellStyle name="1_tree_수량산출_현충묘지-예산서(조경)_예산서-엑셀변환양식100_00-예산서양식100_00-설계서양식 2" xfId="4136"/>
    <cellStyle name="1_tree_수량산출_현충묘지-예산서(조경)_예산서-엑셀변환양식100_00-예산서양식100_00-설계서양식_2007년_중마초교내역서" xfId="4137"/>
    <cellStyle name="1_tree_수량산출_현충묘지-예산서(조경)_예산서-엑셀변환양식100_00-예산서양식100_00-설계서양식_2007년_중마초교내역서_2008년학교공원화사업(광남중학교)" xfId="4138"/>
    <cellStyle name="1_tree_수량산출_현충묘지-예산서(조경)_예산서-엑셀변환양식100_00-예산서양식100_00-설계서양식_2007년_중마초교내역서_2008년학교공원화사업(광남중학교1)" xfId="4139"/>
    <cellStyle name="1_tree_수량산출_현충묘지-예산서(조경)_예산서-엑셀변환양식100_00-예산서양식100_2007년_중마초교내역서" xfId="4140"/>
    <cellStyle name="1_tree_수량산출_현충묘지-예산서(조경)_예산서-엑셀변환양식100_00-예산서양식100_2007년_중마초교내역서_2008년학교공원화사업(광남중학교)" xfId="4141"/>
    <cellStyle name="1_tree_수량산출_현충묘지-예산서(조경)_예산서-엑셀변환양식100_00-예산서양식100_2007년_중마초교내역서_2008년학교공원화사업(광남중학교1)" xfId="4142"/>
    <cellStyle name="1_tree_수량산출_현충묘지-예산서(조경)_예산서-엑셀변환양식100_00-예산서양식100_대전가오-설계서" xfId="4143"/>
    <cellStyle name="1_tree_수량산출_현충묘지-예산서(조경)_예산서-엑셀변환양식100_00-예산서양식100_대전가오-설계서 2" xfId="4144"/>
    <cellStyle name="1_tree_수량산출_현충묘지-예산서(조경)_예산서-엑셀변환양식100_00-예산서양식100_대전가오-설계서(관리)" xfId="4145"/>
    <cellStyle name="1_tree_수량산출_현충묘지-예산서(조경)_예산서-엑셀변환양식100_00-예산서양식100_대전가오-설계서(관리) 2" xfId="4146"/>
    <cellStyle name="1_tree_수량산출_현충묘지-예산서(조경)_예산서-엑셀변환양식100_00-예산서양식100_대전가오-설계서(관리)_2007년_중마초교내역서" xfId="4147"/>
    <cellStyle name="1_tree_수량산출_현충묘지-예산서(조경)_예산서-엑셀변환양식100_00-예산서양식100_대전가오-설계서(관리)_2007년_중마초교내역서_2008년학교공원화사업(광남중학교)" xfId="4148"/>
    <cellStyle name="1_tree_수량산출_현충묘지-예산서(조경)_예산서-엑셀변환양식100_00-예산서양식100_대전가오-설계서(관리)_2007년_중마초교내역서_2008년학교공원화사업(광남중학교1)" xfId="4149"/>
    <cellStyle name="1_tree_수량산출_현충묘지-예산서(조경)_예산서-엑셀변환양식100_00-예산서양식100_대전가오-설계서_2007년_중마초교내역서" xfId="4150"/>
    <cellStyle name="1_tree_수량산출_현충묘지-예산서(조경)_예산서-엑셀변환양식100_00-예산서양식100_대전가오-설계서_2007년_중마초교내역서_2008년학교공원화사업(광남중학교)" xfId="4151"/>
    <cellStyle name="1_tree_수량산출_현충묘지-예산서(조경)_예산서-엑셀변환양식100_00-예산서양식100_대전가오-설계서_2007년_중마초교내역서_2008년학교공원화사업(광남중학교1)" xfId="4152"/>
    <cellStyle name="1_tree_수량산출_현충묘지-예산서(조경)_예산서-엑셀변환양식100_00-예산서양식100_대전가오-설계서1" xfId="4153"/>
    <cellStyle name="1_tree_수량산출_현충묘지-예산서(조경)_예산서-엑셀변환양식100_00-예산서양식100_대전가오-설계서1 2" xfId="4154"/>
    <cellStyle name="1_tree_수량산출_현충묘지-예산서(조경)_예산서-엑셀변환양식100_00-예산서양식100_대전가오-설계서1_2007년_중마초교내역서" xfId="4155"/>
    <cellStyle name="1_tree_수량산출_현충묘지-예산서(조경)_예산서-엑셀변환양식100_00-예산서양식100_대전가오-설계서1_2007년_중마초교내역서_2008년학교공원화사업(광남중학교)" xfId="4156"/>
    <cellStyle name="1_tree_수량산출_현충묘지-예산서(조경)_예산서-엑셀변환양식100_00-예산서양식100_대전가오-설계서1_2007년_중마초교내역서_2008년학교공원화사업(광남중학교1)" xfId="4157"/>
    <cellStyle name="1_tree_수량산출_현충묘지-예산서(조경)_예산서-엑셀변환양식100_00-예산서양식100_설계설명서0309" xfId="4158"/>
    <cellStyle name="1_tree_수량산출_현충묘지-예산서(조경)_예산서-엑셀변환양식100_00-예산서양식100_설계설명서0309_2007년_중마초교내역서" xfId="4159"/>
    <cellStyle name="1_tree_수량산출_현충묘지-예산서(조경)_예산서-엑셀변환양식100_00-예산서양식100_설계설명서0309_2007년_중마초교내역서_2008년학교공원화사업(광남중학교)" xfId="4160"/>
    <cellStyle name="1_tree_수량산출_현충묘지-예산서(조경)_예산서-엑셀변환양식100_00-예산서양식100_설계설명서0309_2007년_중마초교내역서_2008년학교공원화사업(광남중학교1)" xfId="4161"/>
    <cellStyle name="1_tree_수량산출_현충묘지-예산서(조경)_예산서-엑셀변환양식100_00-표지예정공정표" xfId="4162"/>
    <cellStyle name="1_tree_수량산출_현충묘지-예산서(조경)_예산서-엑셀변환양식100_00-표지예정공정표 2" xfId="4163"/>
    <cellStyle name="1_tree_수량산출_현충묘지-예산서(조경)_예산서-엑셀변환양식100_00-표지예정공정표_00-설계서양식" xfId="4164"/>
    <cellStyle name="1_tree_수량산출_현충묘지-예산서(조경)_예산서-엑셀변환양식100_00-표지예정공정표_2007년_중마초교내역서" xfId="4165"/>
    <cellStyle name="1_tree_수량산출_현충묘지-예산서(조경)_예산서-엑셀변환양식100_00-표지예정공정표_2007년_중마초교내역서_2008년학교공원화사업(광남중학교)" xfId="4166"/>
    <cellStyle name="1_tree_수량산출_현충묘지-예산서(조경)_예산서-엑셀변환양식100_00-표지예정공정표_2007년_중마초교내역서_2008년학교공원화사업(광남중학교1)" xfId="4167"/>
    <cellStyle name="1_tree_수량산출_현충묘지-예산서(조경)_예산서-엑셀변환양식100_2007년_중마초교내역서" xfId="4168"/>
    <cellStyle name="1_tree_수량산출_현충묘지-예산서(조경)_예산서-엑셀변환양식100_2007년_중마초교내역서_2008년학교공원화사업(광남중학교)" xfId="4169"/>
    <cellStyle name="1_tree_수량산출_현충묘지-예산서(조경)_예산서-엑셀변환양식100_2007년_중마초교내역서_2008년학교공원화사업(광남중학교1)" xfId="4170"/>
    <cellStyle name="1_tree_수량산출_현충묘지-예산서(조경)_예산서-엑셀변환양식100_광진구-설계서(1006)" xfId="4171"/>
    <cellStyle name="1_tree_수량산출_현충묘지-예산서(조경)_예산서-엑셀변환양식100_광진구-설계서(1006)_2007년_중마초교내역서" xfId="4172"/>
    <cellStyle name="1_tree_수량산출_현충묘지-예산서(조경)_예산서-엑셀변환양식100_광진구-설계서(1006)_2007년_중마초교내역서_2008년학교공원화사업(광남중학교)" xfId="4173"/>
    <cellStyle name="1_tree_수량산출_현충묘지-예산서(조경)_예산서-엑셀변환양식100_광진구-설계서(1006)_2007년_중마초교내역서_2008년학교공원화사업(광남중학교1)" xfId="4174"/>
    <cellStyle name="1_tree_수량산출_현충묘지-예산서(조경)_예산서-엑셀변환양식100_광진구-설계서(1006)_설계설명서0309" xfId="4175"/>
    <cellStyle name="1_tree_수량산출_현충묘지-예산서(조경)_예산서-엑셀변환양식100_광진구-설계서(1006)_설계설명서0309_2007년_중마초교내역서" xfId="4176"/>
    <cellStyle name="1_tree_수량산출_현충묘지-예산서(조경)_예산서-엑셀변환양식100_광진구-설계서(1006)_설계설명서0309_2007년_중마초교내역서_2008년학교공원화사업(광남중학교)" xfId="4177"/>
    <cellStyle name="1_tree_수량산출_현충묘지-예산서(조경)_예산서-엑셀변환양식100_광진구-설계서(1006)_설계설명서0309_2007년_중마초교내역서_2008년학교공원화사업(광남중학교1)" xfId="4178"/>
    <cellStyle name="1_tree_수량산출_현충묘지-예산서(조경)_예산서-엑셀변환양식100_목동내역" xfId="4179"/>
    <cellStyle name="1_tree_수량산출_현충묘지-예산서(조경)_예산서-엑셀변환양식100_목동내역_폐기물집계" xfId="4180"/>
    <cellStyle name="1_tree_수량산출_현충묘지-예산서(조경)_예산서-엑셀변환양식100_표지-공정표" xfId="4181"/>
    <cellStyle name="1_tree_수량산출_현충묘지-예산서(조경)_예산서-엑셀변환양식100_표지-공정표_2007년_중마초교내역서" xfId="4182"/>
    <cellStyle name="1_tree_수량산출_현충묘지-예산서(조경)_예산서-엑셀변환양식100_표지-공정표_2007년_중마초교내역서_2008년학교공원화사업(광남중학교)" xfId="4183"/>
    <cellStyle name="1_tree_수량산출_현충묘지-예산서(조경)_예산서-엑셀변환양식100_표지-공정표_2007년_중마초교내역서_2008년학교공원화사업(광남중학교1)" xfId="4184"/>
    <cellStyle name="1_tree_수량산출_현충묘지-예산서(조경)_예산서-엑셀변환양식100_표지-공정표_설계설명서0309" xfId="4185"/>
    <cellStyle name="1_tree_수량산출_현충묘지-예산서(조경)_예산서-엑셀변환양식100_표지-공정표_설계설명서0309_2007년_중마초교내역서" xfId="4186"/>
    <cellStyle name="1_tree_수량산출_현충묘지-예산서(조경)_예산서-엑셀변환양식100_표지-공정표_설계설명서0309_2007년_중마초교내역서_2008년학교공원화사업(광남중학교)" xfId="4187"/>
    <cellStyle name="1_tree_수량산출_현충묘지-예산서(조경)_예산서-엑셀변환양식100_표지-공정표_설계설명서0309_2007년_중마초교내역서_2008년학교공원화사업(광남중학교1)" xfId="4188"/>
    <cellStyle name="1_tree_수량산출_현충묘지-예산서(조경)_표지-공정표" xfId="4189"/>
    <cellStyle name="1_tree_수량산출_현충묘지-예산서(조경)_표지-공정표_2007년_중마초교내역서" xfId="4190"/>
    <cellStyle name="1_tree_수량산출_현충묘지-예산서(조경)_표지-공정표_2007년_중마초교내역서_2008년학교공원화사업(광남중학교)" xfId="4191"/>
    <cellStyle name="1_tree_수량산출_현충묘지-예산서(조경)_표지-공정표_2007년_중마초교내역서_2008년학교공원화사업(광남중학교1)" xfId="4192"/>
    <cellStyle name="1_tree_수량산출_현충묘지-예산서(조경)_표지-공정표_설계설명서0309" xfId="4193"/>
    <cellStyle name="1_tree_수량산출_현충묘지-예산서(조경)_표지-공정표_설계설명서0309_2007년_중마초교내역서" xfId="4194"/>
    <cellStyle name="1_tree_수량산출_현충묘지-예산서(조경)_표지-공정표_설계설명서0309_2007년_중마초교내역서_2008년학교공원화사업(광남중학교)" xfId="4195"/>
    <cellStyle name="1_tree_수량산출_현충묘지-예산서(조경)_표지-공정표_설계설명서0309_2007년_중마초교내역서_2008년학교공원화사업(광남중학교1)" xfId="4196"/>
    <cellStyle name="1_tree_수량산출_현충묘지-예산서(조경)_표지예정공정표" xfId="4197"/>
    <cellStyle name="1_tree_수량산출_현충묘지-예산서(조경)_-표지예정공정표" xfId="4198"/>
    <cellStyle name="1_tree_수량산출_현충묘지-예산서(조경)_표지예정공정표 2" xfId="4199"/>
    <cellStyle name="1_tree_수량산출_현충묘지-예산서(조경)_-표지예정공정표 2" xfId="4200"/>
    <cellStyle name="1_tree_수량산출_현충묘지-예산서(조경)_표지예정공정표_00-설계서양식" xfId="4201"/>
    <cellStyle name="1_tree_수량산출_현충묘지-예산서(조경)_-표지예정공정표_00-설계서양식" xfId="4202"/>
    <cellStyle name="1_tree_수량산출_현충묘지-예산서(조경)_표지예정공정표_00-설계서양식 2" xfId="4203"/>
    <cellStyle name="1_tree_수량산출_현충묘지-예산서(조경)_-표지예정공정표_00-설계서양식 2" xfId="4204"/>
    <cellStyle name="1_tree_수량산출_현충묘지-예산서(조경)_표지예정공정표_00-설계서양식_2007년_중마초교내역서" xfId="4205"/>
    <cellStyle name="1_tree_수량산출_현충묘지-예산서(조경)_-표지예정공정표_00-설계서양식_2007년_중마초교내역서" xfId="4206"/>
    <cellStyle name="1_tree_수량산출_현충묘지-예산서(조경)_표지예정공정표_00-설계서양식_2007년_중마초교내역서_2008년학교공원화사업(광남중학교)" xfId="4207"/>
    <cellStyle name="1_tree_수량산출_현충묘지-예산서(조경)_-표지예정공정표_00-설계서양식_2007년_중마초교내역서_2008년학교공원화사업(광남중학교)" xfId="4208"/>
    <cellStyle name="1_tree_수량산출_현충묘지-예산서(조경)_표지예정공정표_00-설계서양식_2007년_중마초교내역서_2008년학교공원화사업(광남중학교1)" xfId="4209"/>
    <cellStyle name="1_tree_수량산출_현충묘지-예산서(조경)_-표지예정공정표_00-설계서양식_2007년_중마초교내역서_2008년학교공원화사업(광남중학교1)" xfId="4210"/>
    <cellStyle name="1_tree_수량산출_현충묘지-예산서(조경)_표지예정공정표_2007년_중마초교내역서" xfId="4211"/>
    <cellStyle name="1_tree_수량산출_현충묘지-예산서(조경)_-표지예정공정표_2007년_중마초교내역서" xfId="4212"/>
    <cellStyle name="1_tree_수량산출_현충묘지-예산서(조경)_표지예정공정표_2007년_중마초교내역서_2008년학교공원화사업(광남중학교)" xfId="4213"/>
    <cellStyle name="1_tree_수량산출_현충묘지-예산서(조경)_-표지예정공정표_2007년_중마초교내역서_2008년학교공원화사업(광남중학교)" xfId="4214"/>
    <cellStyle name="1_tree_수량산출_현충묘지-예산서(조경)_표지예정공정표_2007년_중마초교내역서_2008년학교공원화사업(광남중학교1)" xfId="4215"/>
    <cellStyle name="1_tree_수량산출_현충묘지-예산서(조경)_-표지예정공정표_2007년_중마초교내역서_2008년학교공원화사업(광남중학교1)" xfId="4216"/>
    <cellStyle name="1_tree_수량산출_현충묘지-예산서(조경)_표지예정공정표_설계설명서0309" xfId="4217"/>
    <cellStyle name="1_tree_수량산출_현충묘지-예산서(조경)_-표지예정공정표_설계설명서0309" xfId="4218"/>
    <cellStyle name="1_tree_수량산출_현충묘지-예산서(조경)_표지예정공정표_설계설명서0309_2007년_중마초교내역서" xfId="4219"/>
    <cellStyle name="1_tree_수량산출_현충묘지-예산서(조경)_-표지예정공정표_설계설명서0309_2007년_중마초교내역서" xfId="4220"/>
    <cellStyle name="1_tree_수량산출_현충묘지-예산서(조경)_표지예정공정표_설계설명서0309_2007년_중마초교내역서_2008년학교공원화사업(광남중학교)" xfId="4221"/>
    <cellStyle name="1_tree_수량산출_현충묘지-예산서(조경)_-표지예정공정표_설계설명서0309_2007년_중마초교내역서_2008년학교공원화사업(광남중학교)" xfId="4222"/>
    <cellStyle name="1_tree_수량산출_현충묘지-예산서(조경)_표지예정공정표_설계설명서0309_2007년_중마초교내역서_2008년학교공원화사업(광남중학교1)" xfId="4223"/>
    <cellStyle name="1_tree_수량산출_현충묘지-예산서(조경)_-표지예정공정표_설계설명서0309_2007년_중마초교내역서_2008년학교공원화사업(광남중학교1)" xfId="4224"/>
    <cellStyle name="1_tree_총괄내역0518" xfId="4225"/>
    <cellStyle name="1_tree_총괄내역0518 2" xfId="4226"/>
    <cellStyle name="1_tree_총괄내역0518_2007년_중마초교내역서" xfId="4227"/>
    <cellStyle name="1_tree_총괄내역0518_2007년_중마초교내역서_2008년학교공원화사업(광남중학교)" xfId="4228"/>
    <cellStyle name="1_tree_총괄내역0518_2007년_중마초교내역서_2008년학교공원화사업(광남중학교1)" xfId="4229"/>
    <cellStyle name="1_tree_총괄내역0518_구로리설계예산서1029" xfId="4230"/>
    <cellStyle name="1_tree_총괄내역0518_구로리설계예산서1029 2" xfId="4231"/>
    <cellStyle name="1_tree_총괄내역0518_구로리설계예산서1029_2007년_중마초교내역서" xfId="4232"/>
    <cellStyle name="1_tree_총괄내역0518_구로리설계예산서1029_2007년_중마초교내역서_2008년학교공원화사업(광남중학교)" xfId="4233"/>
    <cellStyle name="1_tree_총괄내역0518_구로리설계예산서1029_2007년_중마초교내역서_2008년학교공원화사업(광남중학교1)" xfId="4234"/>
    <cellStyle name="1_tree_총괄내역0518_구로리설계예산서1029_내역서1128" xfId="4235"/>
    <cellStyle name="1_tree_총괄내역0518_구로리설계예산서1029_내역서1128_2008년학교공원화사업(광남중학교)" xfId="4236"/>
    <cellStyle name="1_tree_총괄내역0518_구로리설계예산서1029_내역서1128_2008년학교공원화사업(광남중학교1)" xfId="4237"/>
    <cellStyle name="1_tree_총괄내역0518_구로리설계예산서1029_내역서1128_수량산출서" xfId="4238"/>
    <cellStyle name="1_tree_총괄내역0518_구로리설계예산서1029_내역서1128_수량산출서_2007년_중마초교내역서" xfId="4239"/>
    <cellStyle name="1_tree_총괄내역0518_구로리설계예산서1029_내역서1128_수량산출서_2007년_중마초교내역서_2008년학교공원화사업(광남중학교)" xfId="4240"/>
    <cellStyle name="1_tree_총괄내역0518_구로리설계예산서1029_내역서1128_수량산출서_2007년_중마초교내역서_2008년학교공원화사업(광남중학교1)" xfId="4241"/>
    <cellStyle name="1_tree_총괄내역0518_구로리설계예산서1029_내역서1128_중마070514" xfId="4242"/>
    <cellStyle name="1_tree_총괄내역0518_구로리설계예산서1029_내역서1128_중마070514_2007년_중마초교내역서" xfId="4243"/>
    <cellStyle name="1_tree_총괄내역0518_구로리설계예산서1029_내역서1128_중마070514_2007년_중마초교내역서_2008년학교공원화사업(광남중학교)" xfId="4244"/>
    <cellStyle name="1_tree_총괄내역0518_구로리설계예산서1029_내역서1128_중마070514_2007년_중마초교내역서_2008년학교공원화사업(광남중학교1)" xfId="4245"/>
    <cellStyle name="1_tree_총괄내역0518_구로리설계예산서1118준공" xfId="4246"/>
    <cellStyle name="1_tree_총괄내역0518_구로리설계예산서1118준공 2" xfId="4247"/>
    <cellStyle name="1_tree_총괄내역0518_구로리설계예산서1118준공_2007년_중마초교내역서" xfId="4248"/>
    <cellStyle name="1_tree_총괄내역0518_구로리설계예산서1118준공_2007년_중마초교내역서_2008년학교공원화사업(광남중학교)" xfId="4249"/>
    <cellStyle name="1_tree_총괄내역0518_구로리설계예산서1118준공_2007년_중마초교내역서_2008년학교공원화사업(광남중학교1)" xfId="4250"/>
    <cellStyle name="1_tree_총괄내역0518_구로리설계예산서1118준공_내역서1128" xfId="4251"/>
    <cellStyle name="1_tree_총괄내역0518_구로리설계예산서1118준공_내역서1128_2008년학교공원화사업(광남중학교)" xfId="4252"/>
    <cellStyle name="1_tree_총괄내역0518_구로리설계예산서1118준공_내역서1128_2008년학교공원화사업(광남중학교1)" xfId="4253"/>
    <cellStyle name="1_tree_총괄내역0518_구로리설계예산서1118준공_내역서1128_수량산출서" xfId="4254"/>
    <cellStyle name="1_tree_총괄내역0518_구로리설계예산서1118준공_내역서1128_수량산출서_2007년_중마초교내역서" xfId="4255"/>
    <cellStyle name="1_tree_총괄내역0518_구로리설계예산서1118준공_내역서1128_수량산출서_2007년_중마초교내역서_2008년학교공원화사업(광남중학교)" xfId="4256"/>
    <cellStyle name="1_tree_총괄내역0518_구로리설계예산서1118준공_내역서1128_수량산출서_2007년_중마초교내역서_2008년학교공원화사업(광남중학교1)" xfId="4257"/>
    <cellStyle name="1_tree_총괄내역0518_구로리설계예산서1118준공_내역서1128_중마070514" xfId="4258"/>
    <cellStyle name="1_tree_총괄내역0518_구로리설계예산서1118준공_내역서1128_중마070514_2007년_중마초교내역서" xfId="4259"/>
    <cellStyle name="1_tree_총괄내역0518_구로리설계예산서1118준공_내역서1128_중마070514_2007년_중마초교내역서_2008년학교공원화사업(광남중학교)" xfId="4260"/>
    <cellStyle name="1_tree_총괄내역0518_구로리설계예산서1118준공_내역서1128_중마070514_2007년_중마초교내역서_2008년학교공원화사업(광남중학교1)" xfId="4261"/>
    <cellStyle name="1_tree_총괄내역0518_구로리설계예산서조경" xfId="4262"/>
    <cellStyle name="1_tree_총괄내역0518_구로리설계예산서조경 2" xfId="4263"/>
    <cellStyle name="1_tree_총괄내역0518_구로리설계예산서조경_2007년_중마초교내역서" xfId="4264"/>
    <cellStyle name="1_tree_총괄내역0518_구로리설계예산서조경_2007년_중마초교내역서_2008년학교공원화사업(광남중학교)" xfId="4265"/>
    <cellStyle name="1_tree_총괄내역0518_구로리설계예산서조경_2007년_중마초교내역서_2008년학교공원화사업(광남중학교1)" xfId="4266"/>
    <cellStyle name="1_tree_총괄내역0518_구로리설계예산서조경_내역서1128" xfId="4267"/>
    <cellStyle name="1_tree_총괄내역0518_구로리설계예산서조경_내역서1128_2008년학교공원화사업(광남중학교)" xfId="4268"/>
    <cellStyle name="1_tree_총괄내역0518_구로리설계예산서조경_내역서1128_2008년학교공원화사업(광남중학교1)" xfId="4269"/>
    <cellStyle name="1_tree_총괄내역0518_구로리설계예산서조경_내역서1128_수량산출서" xfId="4270"/>
    <cellStyle name="1_tree_총괄내역0518_구로리설계예산서조경_내역서1128_수량산출서_2007년_중마초교내역서" xfId="4271"/>
    <cellStyle name="1_tree_총괄내역0518_구로리설계예산서조경_내역서1128_수량산출서_2007년_중마초교내역서_2008년학교공원화사업(광남중학교)" xfId="4272"/>
    <cellStyle name="1_tree_총괄내역0518_구로리설계예산서조경_내역서1128_수량산출서_2007년_중마초교내역서_2008년학교공원화사업(광남중학교1)" xfId="4273"/>
    <cellStyle name="1_tree_총괄내역0518_구로리설계예산서조경_내역서1128_중마070514" xfId="4274"/>
    <cellStyle name="1_tree_총괄내역0518_구로리설계예산서조경_내역서1128_중마070514_2007년_중마초교내역서" xfId="4275"/>
    <cellStyle name="1_tree_총괄내역0518_구로리설계예산서조경_내역서1128_중마070514_2007년_중마초교내역서_2008년학교공원화사업(광남중학교)" xfId="4276"/>
    <cellStyle name="1_tree_총괄내역0518_구로리설계예산서조경_내역서1128_중마070514_2007년_중마초교내역서_2008년학교공원화사업(광남중학교1)" xfId="4277"/>
    <cellStyle name="1_tree_총괄내역0518_구로리어린이공원예산서(조경)1125" xfId="4278"/>
    <cellStyle name="1_tree_총괄내역0518_구로리어린이공원예산서(조경)1125 2" xfId="4279"/>
    <cellStyle name="1_tree_총괄내역0518_구로리어린이공원예산서(조경)1125_2007년_중마초교내역서" xfId="4280"/>
    <cellStyle name="1_tree_총괄내역0518_구로리어린이공원예산서(조경)1125_2007년_중마초교내역서_2008년학교공원화사업(광남중학교)" xfId="4281"/>
    <cellStyle name="1_tree_총괄내역0518_구로리어린이공원예산서(조경)1125_2007년_중마초교내역서_2008년학교공원화사업(광남중학교1)" xfId="4282"/>
    <cellStyle name="1_tree_총괄내역0518_구로리어린이공원예산서(조경)1125_내역서1128" xfId="4283"/>
    <cellStyle name="1_tree_총괄내역0518_구로리어린이공원예산서(조경)1125_내역서1128_2008년학교공원화사업(광남중학교)" xfId="4284"/>
    <cellStyle name="1_tree_총괄내역0518_구로리어린이공원예산서(조경)1125_내역서1128_2008년학교공원화사업(광남중학교1)" xfId="4285"/>
    <cellStyle name="1_tree_총괄내역0518_구로리어린이공원예산서(조경)1125_내역서1128_수량산출서" xfId="4286"/>
    <cellStyle name="1_tree_총괄내역0518_구로리어린이공원예산서(조경)1125_내역서1128_수량산출서_2007년_중마초교내역서" xfId="4287"/>
    <cellStyle name="1_tree_총괄내역0518_구로리어린이공원예산서(조경)1125_내역서1128_수량산출서_2007년_중마초교내역서_2008년학교공원화사업(광남중학교)" xfId="4288"/>
    <cellStyle name="1_tree_총괄내역0518_구로리어린이공원예산서(조경)1125_내역서1128_수량산출서_2007년_중마초교내역서_2008년학교공원화사업(광남중학교1)" xfId="4289"/>
    <cellStyle name="1_tree_총괄내역0518_구로리어린이공원예산서(조경)1125_내역서1128_중마070514" xfId="4290"/>
    <cellStyle name="1_tree_총괄내역0518_구로리어린이공원예산서(조경)1125_내역서1128_중마070514_2007년_중마초교내역서" xfId="4291"/>
    <cellStyle name="1_tree_총괄내역0518_구로리어린이공원예산서(조경)1125_내역서1128_중마070514_2007년_중마초교내역서_2008년학교공원화사업(광남중학교)" xfId="4292"/>
    <cellStyle name="1_tree_총괄내역0518_구로리어린이공원예산서(조경)1125_내역서1128_중마070514_2007년_중마초교내역서_2008년학교공원화사업(광남중학교1)" xfId="4293"/>
    <cellStyle name="1_tree_총괄내역0518_내역서" xfId="4294"/>
    <cellStyle name="1_tree_총괄내역0518_내역서 2" xfId="4295"/>
    <cellStyle name="1_tree_총괄내역0518_내역서_2007년_중마초교내역서" xfId="4296"/>
    <cellStyle name="1_tree_총괄내역0518_내역서_2007년_중마초교내역서_2008년학교공원화사업(광남중학교)" xfId="4297"/>
    <cellStyle name="1_tree_총괄내역0518_내역서_2007년_중마초교내역서_2008년학교공원화사업(광남중학교1)" xfId="4298"/>
    <cellStyle name="1_tree_총괄내역0518_내역서_내역서1128" xfId="4299"/>
    <cellStyle name="1_tree_총괄내역0518_내역서_내역서1128_2008년학교공원화사업(광남중학교)" xfId="4300"/>
    <cellStyle name="1_tree_총괄내역0518_내역서_내역서1128_2008년학교공원화사업(광남중학교1)" xfId="4301"/>
    <cellStyle name="1_tree_총괄내역0518_내역서_내역서1128_수량산출서" xfId="4302"/>
    <cellStyle name="1_tree_총괄내역0518_내역서_내역서1128_수량산출서_2007년_중마초교내역서" xfId="4303"/>
    <cellStyle name="1_tree_총괄내역0518_내역서_내역서1128_수량산출서_2007년_중마초교내역서_2008년학교공원화사업(광남중학교)" xfId="4304"/>
    <cellStyle name="1_tree_총괄내역0518_내역서_내역서1128_수량산출서_2007년_중마초교내역서_2008년학교공원화사업(광남중학교1)" xfId="4305"/>
    <cellStyle name="1_tree_총괄내역0518_내역서_내역서1128_중마070514" xfId="4306"/>
    <cellStyle name="1_tree_총괄내역0518_내역서_내역서1128_중마070514_2007년_중마초교내역서" xfId="4307"/>
    <cellStyle name="1_tree_총괄내역0518_내역서_내역서1128_중마070514_2007년_중마초교내역서_2008년학교공원화사업(광남중학교)" xfId="4308"/>
    <cellStyle name="1_tree_총괄내역0518_내역서_내역서1128_중마070514_2007년_중마초교내역서_2008년학교공원화사업(광남중학교1)" xfId="4309"/>
    <cellStyle name="1_tree_총괄내역0518_내역서1128" xfId="4310"/>
    <cellStyle name="1_tree_총괄내역0518_내역서1128_2008년학교공원화사업(광남중학교)" xfId="4311"/>
    <cellStyle name="1_tree_총괄내역0518_내역서1128_2008년학교공원화사업(광남중학교1)" xfId="4312"/>
    <cellStyle name="1_tree_총괄내역0518_내역서1128_수량산출서" xfId="4313"/>
    <cellStyle name="1_tree_총괄내역0518_내역서1128_수량산출서_2007년_중마초교내역서" xfId="4314"/>
    <cellStyle name="1_tree_총괄내역0518_내역서1128_수량산출서_2007년_중마초교내역서_2008년학교공원화사업(광남중학교)" xfId="4315"/>
    <cellStyle name="1_tree_총괄내역0518_내역서1128_수량산출서_2007년_중마초교내역서_2008년학교공원화사업(광남중학교1)" xfId="4316"/>
    <cellStyle name="1_tree_총괄내역0518_내역서1128_중마070514" xfId="4317"/>
    <cellStyle name="1_tree_총괄내역0518_내역서1128_중마070514_2007년_중마초교내역서" xfId="4318"/>
    <cellStyle name="1_tree_총괄내역0518_내역서1128_중마070514_2007년_중마초교내역서_2008년학교공원화사업(광남중학교)" xfId="4319"/>
    <cellStyle name="1_tree_총괄내역0518_내역서1128_중마070514_2007년_중마초교내역서_2008년학교공원화사업(광남중학교1)" xfId="4320"/>
    <cellStyle name="1_tree_총괄내역0518_노임단가표" xfId="4321"/>
    <cellStyle name="1_tree_총괄내역0518_노임단가표 2" xfId="4322"/>
    <cellStyle name="1_tree_총괄내역0518_노임단가표_2007년_중마초교내역서" xfId="4323"/>
    <cellStyle name="1_tree_총괄내역0518_노임단가표_2007년_중마초교내역서_2008년학교공원화사업(광남중학교)" xfId="4324"/>
    <cellStyle name="1_tree_총괄내역0518_노임단가표_2007년_중마초교내역서_2008년학교공원화사업(광남중학교1)" xfId="4325"/>
    <cellStyle name="1_tree_총괄내역0518_노임단가표_내역서1128" xfId="4326"/>
    <cellStyle name="1_tree_총괄내역0518_노임단가표_내역서1128_2008년학교공원화사업(광남중학교)" xfId="4327"/>
    <cellStyle name="1_tree_총괄내역0518_노임단가표_내역서1128_2008년학교공원화사업(광남중학교1)" xfId="4328"/>
    <cellStyle name="1_tree_총괄내역0518_노임단가표_내역서1128_수량산출서" xfId="4329"/>
    <cellStyle name="1_tree_총괄내역0518_노임단가표_내역서1128_수량산출서_2007년_중마초교내역서" xfId="4330"/>
    <cellStyle name="1_tree_총괄내역0518_노임단가표_내역서1128_수량산출서_2007년_중마초교내역서_2008년학교공원화사업(광남중학교)" xfId="4331"/>
    <cellStyle name="1_tree_총괄내역0518_노임단가표_내역서1128_수량산출서_2007년_중마초교내역서_2008년학교공원화사업(광남중학교1)" xfId="4332"/>
    <cellStyle name="1_tree_총괄내역0518_노임단가표_내역서1128_중마070514" xfId="4333"/>
    <cellStyle name="1_tree_총괄내역0518_노임단가표_내역서1128_중마070514_2007년_중마초교내역서" xfId="4334"/>
    <cellStyle name="1_tree_총괄내역0518_노임단가표_내역서1128_중마070514_2007년_중마초교내역서_2008년학교공원화사업(광남중학교)" xfId="4335"/>
    <cellStyle name="1_tree_총괄내역0518_노임단가표_내역서1128_중마070514_2007년_중마초교내역서_2008년학교공원화사업(광남중학교1)" xfId="4336"/>
    <cellStyle name="1_tree_총괄내역0518_배밭계약내역" xfId="4337"/>
    <cellStyle name="1_tree_총괄내역0518_배밭계약내역_2007년_중마초교내역서" xfId="4338"/>
    <cellStyle name="1_tree_총괄내역0518_배밭계약내역_2007년_중마초교내역서_2008년학교공원화사업(광남중학교)" xfId="4339"/>
    <cellStyle name="1_tree_총괄내역0518_배밭계약내역_2007년_중마초교내역서_2008년학교공원화사업(광남중학교1)" xfId="4340"/>
    <cellStyle name="1_tree_총괄내역0518_설계내역서" xfId="4341"/>
    <cellStyle name="1_tree_총괄내역0518_설계내역서_2007년_중마초교내역서" xfId="4342"/>
    <cellStyle name="1_tree_총괄내역0518_설계내역서_2007년_중마초교내역서_2008년학교공원화사업(광남중학교)" xfId="4343"/>
    <cellStyle name="1_tree_총괄내역0518_설계내역서_2007년_중마초교내역서_2008년학교공원화사업(광남중학교1)" xfId="4344"/>
    <cellStyle name="1_tree_총괄내역0518_수도권매립지" xfId="4345"/>
    <cellStyle name="1_tree_총괄내역0518_수도권매립지 2" xfId="4346"/>
    <cellStyle name="1_tree_총괄내역0518_수도권매립지_2007년_중마초교내역서" xfId="4347"/>
    <cellStyle name="1_tree_총괄내역0518_수도권매립지_2007년_중마초교내역서_2008년학교공원화사업(광남중학교)" xfId="4348"/>
    <cellStyle name="1_tree_총괄내역0518_수도권매립지_2007년_중마초교내역서_2008년학교공원화사업(광남중학교1)" xfId="4349"/>
    <cellStyle name="1_tree_총괄내역0518_수도권매립지_내역서1128" xfId="4350"/>
    <cellStyle name="1_tree_총괄내역0518_수도권매립지_내역서1128_2008년학교공원화사업(광남중학교)" xfId="4351"/>
    <cellStyle name="1_tree_총괄내역0518_수도권매립지_내역서1128_2008년학교공원화사업(광남중학교1)" xfId="4352"/>
    <cellStyle name="1_tree_총괄내역0518_수도권매립지_내역서1128_수량산출서" xfId="4353"/>
    <cellStyle name="1_tree_총괄내역0518_수도권매립지_내역서1128_수량산출서_2007년_중마초교내역서" xfId="4354"/>
    <cellStyle name="1_tree_총괄내역0518_수도권매립지_내역서1128_수량산출서_2007년_중마초교내역서_2008년학교공원화사업(광남중학교)" xfId="4355"/>
    <cellStyle name="1_tree_총괄내역0518_수도권매립지_내역서1128_수량산출서_2007년_중마초교내역서_2008년학교공원화사업(광남중학교1)" xfId="4356"/>
    <cellStyle name="1_tree_총괄내역0518_수도권매립지_내역서1128_중마070514" xfId="4357"/>
    <cellStyle name="1_tree_총괄내역0518_수도권매립지_내역서1128_중마070514_2007년_중마초교내역서" xfId="4358"/>
    <cellStyle name="1_tree_총괄내역0518_수도권매립지_내역서1128_중마070514_2007년_중마초교내역서_2008년학교공원화사업(광남중학교)" xfId="4359"/>
    <cellStyle name="1_tree_총괄내역0518_수도권매립지_내역서1128_중마070514_2007년_중마초교내역서_2008년학교공원화사업(광남중학교1)" xfId="4360"/>
    <cellStyle name="1_tree_총괄내역0518_수도권매립지1004(발주용)" xfId="4361"/>
    <cellStyle name="1_tree_총괄내역0518_수도권매립지1004(발주용) 2" xfId="4362"/>
    <cellStyle name="1_tree_총괄내역0518_수도권매립지1004(발주용)_2007년_중마초교내역서" xfId="4363"/>
    <cellStyle name="1_tree_총괄내역0518_수도권매립지1004(발주용)_2007년_중마초교내역서_2008년학교공원화사업(광남중학교)" xfId="4364"/>
    <cellStyle name="1_tree_총괄내역0518_수도권매립지1004(발주용)_2007년_중마초교내역서_2008년학교공원화사업(광남중학교1)" xfId="4365"/>
    <cellStyle name="1_tree_총괄내역0518_수도권매립지1004(발주용)_내역서1128" xfId="4366"/>
    <cellStyle name="1_tree_총괄내역0518_수도권매립지1004(발주용)_내역서1128_2008년학교공원화사업(광남중학교)" xfId="4367"/>
    <cellStyle name="1_tree_총괄내역0518_수도권매립지1004(발주용)_내역서1128_2008년학교공원화사업(광남중학교1)" xfId="4368"/>
    <cellStyle name="1_tree_총괄내역0518_수도권매립지1004(발주용)_내역서1128_수량산출서" xfId="4369"/>
    <cellStyle name="1_tree_총괄내역0518_수도권매립지1004(발주용)_내역서1128_수량산출서_2007년_중마초교내역서" xfId="4370"/>
    <cellStyle name="1_tree_총괄내역0518_수도권매립지1004(발주용)_내역서1128_수량산출서_2007년_중마초교내역서_2008년학교공원화사업(광남중학교)" xfId="4371"/>
    <cellStyle name="1_tree_총괄내역0518_수도권매립지1004(발주용)_내역서1128_수량산출서_2007년_중마초교내역서_2008년학교공원화사업(광남중학교1)" xfId="4372"/>
    <cellStyle name="1_tree_총괄내역0518_수도권매립지1004(발주용)_내역서1128_중마070514" xfId="4373"/>
    <cellStyle name="1_tree_총괄내역0518_수도권매립지1004(발주용)_내역서1128_중마070514_2007년_중마초교내역서" xfId="4374"/>
    <cellStyle name="1_tree_총괄내역0518_수도권매립지1004(발주용)_내역서1128_중마070514_2007년_중마초교내역서_2008년학교공원화사업(광남중학교)" xfId="4375"/>
    <cellStyle name="1_tree_총괄내역0518_수도권매립지1004(발주용)_내역서1128_중마070514_2007년_중마초교내역서_2008년학교공원화사업(광남중학교1)" xfId="4376"/>
    <cellStyle name="1_tree_총괄내역0518_일신건영설계예산서(0211)" xfId="4377"/>
    <cellStyle name="1_tree_총괄내역0518_일신건영설계예산서(0211) 2" xfId="4378"/>
    <cellStyle name="1_tree_총괄내역0518_일신건영설계예산서(0211)_2007년_중마초교내역서" xfId="4379"/>
    <cellStyle name="1_tree_총괄내역0518_일신건영설계예산서(0211)_2007년_중마초교내역서_2008년학교공원화사업(광남중학교)" xfId="4380"/>
    <cellStyle name="1_tree_총괄내역0518_일신건영설계예산서(0211)_2007년_중마초교내역서_2008년학교공원화사업(광남중학교1)" xfId="4381"/>
    <cellStyle name="1_tree_총괄내역0518_일신건영설계예산서(0211)_내역서1128" xfId="4382"/>
    <cellStyle name="1_tree_총괄내역0518_일신건영설계예산서(0211)_내역서1128_2008년학교공원화사업(광남중학교)" xfId="4383"/>
    <cellStyle name="1_tree_총괄내역0518_일신건영설계예산서(0211)_내역서1128_2008년학교공원화사업(광남중학교1)" xfId="4384"/>
    <cellStyle name="1_tree_총괄내역0518_일신건영설계예산서(0211)_내역서1128_수량산출서" xfId="4385"/>
    <cellStyle name="1_tree_총괄내역0518_일신건영설계예산서(0211)_내역서1128_수량산출서_2007년_중마초교내역서" xfId="4386"/>
    <cellStyle name="1_tree_총괄내역0518_일신건영설계예산서(0211)_내역서1128_수량산출서_2007년_중마초교내역서_2008년학교공원화사업(광남중학교)" xfId="4387"/>
    <cellStyle name="1_tree_총괄내역0518_일신건영설계예산서(0211)_내역서1128_수량산출서_2007년_중마초교내역서_2008년학교공원화사업(광남중학교1)" xfId="4388"/>
    <cellStyle name="1_tree_총괄내역0518_일신건영설계예산서(0211)_내역서1128_중마070514" xfId="4389"/>
    <cellStyle name="1_tree_총괄내역0518_일신건영설계예산서(0211)_내역서1128_중마070514_2007년_중마초교내역서" xfId="4390"/>
    <cellStyle name="1_tree_총괄내역0518_일신건영설계예산서(0211)_내역서1128_중마070514_2007년_중마초교내역서_2008년학교공원화사업(광남중학교)" xfId="4391"/>
    <cellStyle name="1_tree_총괄내역0518_일신건영설계예산서(0211)_내역서1128_중마070514_2007년_중마초교내역서_2008년학교공원화사업(광남중학교1)" xfId="4392"/>
    <cellStyle name="1_tree_총괄내역0518_일위대가" xfId="4393"/>
    <cellStyle name="1_tree_총괄내역0518_일위대가 2" xfId="4394"/>
    <cellStyle name="1_tree_총괄내역0518_일위대가_2007년_중마초교내역서" xfId="4395"/>
    <cellStyle name="1_tree_총괄내역0518_일위대가_2007년_중마초교내역서_2008년학교공원화사업(광남중학교)" xfId="4396"/>
    <cellStyle name="1_tree_총괄내역0518_일위대가_2007년_중마초교내역서_2008년학교공원화사업(광남중학교1)" xfId="4397"/>
    <cellStyle name="1_tree_총괄내역0518_일위대가_내역서1128" xfId="4398"/>
    <cellStyle name="1_tree_총괄내역0518_일위대가_내역서1128_2008년학교공원화사업(광남중학교)" xfId="4399"/>
    <cellStyle name="1_tree_총괄내역0518_일위대가_내역서1128_2008년학교공원화사업(광남중학교1)" xfId="4400"/>
    <cellStyle name="1_tree_총괄내역0518_일위대가_내역서1128_수량산출서" xfId="4401"/>
    <cellStyle name="1_tree_총괄내역0518_일위대가_내역서1128_수량산출서_2007년_중마초교내역서" xfId="4402"/>
    <cellStyle name="1_tree_총괄내역0518_일위대가_내역서1128_수량산출서_2007년_중마초교내역서_2008년학교공원화사업(광남중학교)" xfId="4403"/>
    <cellStyle name="1_tree_총괄내역0518_일위대가_내역서1128_수량산출서_2007년_중마초교내역서_2008년학교공원화사업(광남중학교1)" xfId="4404"/>
    <cellStyle name="1_tree_총괄내역0518_일위대가_내역서1128_중마070514" xfId="4405"/>
    <cellStyle name="1_tree_총괄내역0518_일위대가_내역서1128_중마070514_2007년_중마초교내역서" xfId="4406"/>
    <cellStyle name="1_tree_총괄내역0518_일위대가_내역서1128_중마070514_2007년_중마초교내역서_2008년학교공원화사업(광남중학교)" xfId="4407"/>
    <cellStyle name="1_tree_총괄내역0518_일위대가_내역서1128_중마070514_2007년_중마초교내역서_2008년학교공원화사업(광남중학교1)" xfId="4408"/>
    <cellStyle name="1_tree_총괄내역0518_자재단가표" xfId="4409"/>
    <cellStyle name="1_tree_총괄내역0518_자재단가표 2" xfId="4410"/>
    <cellStyle name="1_tree_총괄내역0518_자재단가표_2007년_중마초교내역서" xfId="4411"/>
    <cellStyle name="1_tree_총괄내역0518_자재단가표_2007년_중마초교내역서_2008년학교공원화사업(광남중학교)" xfId="4412"/>
    <cellStyle name="1_tree_총괄내역0518_자재단가표_2007년_중마초교내역서_2008년학교공원화사업(광남중학교1)" xfId="4413"/>
    <cellStyle name="1_tree_총괄내역0518_자재단가표_내역서1128" xfId="4414"/>
    <cellStyle name="1_tree_총괄내역0518_자재단가표_내역서1128_2008년학교공원화사업(광남중학교)" xfId="4415"/>
    <cellStyle name="1_tree_총괄내역0518_자재단가표_내역서1128_2008년학교공원화사업(광남중학교1)" xfId="4416"/>
    <cellStyle name="1_tree_총괄내역0518_자재단가표_내역서1128_수량산출서" xfId="4417"/>
    <cellStyle name="1_tree_총괄내역0518_자재단가표_내역서1128_수량산출서_2007년_중마초교내역서" xfId="4418"/>
    <cellStyle name="1_tree_총괄내역0518_자재단가표_내역서1128_수량산출서_2007년_중마초교내역서_2008년학교공원화사업(광남중학교)" xfId="4419"/>
    <cellStyle name="1_tree_총괄내역0518_자재단가표_내역서1128_수량산출서_2007년_중마초교내역서_2008년학교공원화사업(광남중학교1)" xfId="4420"/>
    <cellStyle name="1_tree_총괄내역0518_자재단가표_내역서1128_중마070514" xfId="4421"/>
    <cellStyle name="1_tree_총괄내역0518_자재단가표_내역서1128_중마070514_2007년_중마초교내역서" xfId="4422"/>
    <cellStyle name="1_tree_총괄내역0518_자재단가표_내역서1128_중마070514_2007년_중마초교내역서_2008년학교공원화사업(광남중학교)" xfId="4423"/>
    <cellStyle name="1_tree_총괄내역0518_자재단가표_내역서1128_중마070514_2007년_중마초교내역서_2008년학교공원화사업(광남중학교1)" xfId="4424"/>
    <cellStyle name="1_tree_총괄내역0518_장안초등학교내역0814" xfId="4425"/>
    <cellStyle name="1_tree_총괄내역0518_장안초등학교내역0814 2" xfId="4426"/>
    <cellStyle name="1_tree_총괄내역0518_장안초등학교내역0814_2007년_중마초교내역서" xfId="4427"/>
    <cellStyle name="1_tree_총괄내역0518_장안초등학교내역0814_2007년_중마초교내역서_2008년학교공원화사업(광남중학교)" xfId="4428"/>
    <cellStyle name="1_tree_총괄내역0518_장안초등학교내역0814_2007년_중마초교내역서_2008년학교공원화사업(광남중학교1)" xfId="4429"/>
    <cellStyle name="1_tree_총괄내역0518_장안초등학교내역0814_내역서1128" xfId="4430"/>
    <cellStyle name="1_tree_총괄내역0518_장안초등학교내역0814_내역서1128_2008년학교공원화사업(광남중학교)" xfId="4431"/>
    <cellStyle name="1_tree_총괄내역0518_장안초등학교내역0814_내역서1128_2008년학교공원화사업(광남중학교1)" xfId="4432"/>
    <cellStyle name="1_tree_총괄내역0518_장안초등학교내역0814_내역서1128_수량산출서" xfId="4433"/>
    <cellStyle name="1_tree_총괄내역0518_장안초등학교내역0814_내역서1128_수량산출서_2007년_중마초교내역서" xfId="4434"/>
    <cellStyle name="1_tree_총괄내역0518_장안초등학교내역0814_내역서1128_수량산출서_2007년_중마초교내역서_2008년학교공원화사업(광남중학교)" xfId="4435"/>
    <cellStyle name="1_tree_총괄내역0518_장안초등학교내역0814_내역서1128_수량산출서_2007년_중마초교내역서_2008년학교공원화사업(광남중학교1)" xfId="4436"/>
    <cellStyle name="1_tree_총괄내역0518_장안초등학교내역0814_내역서1128_중마070514" xfId="4437"/>
    <cellStyle name="1_tree_총괄내역0518_장안초등학교내역0814_내역서1128_중마070514_2007년_중마초교내역서" xfId="4438"/>
    <cellStyle name="1_tree_총괄내역0518_장안초등학교내역0814_내역서1128_중마070514_2007년_중마초교내역서_2008년학교공원화사업(광남중학교)" xfId="4439"/>
    <cellStyle name="1_tree_총괄내역0518_장안초등학교내역0814_내역서1128_중마070514_2007년_중마초교내역서_2008년학교공원화사업(광남중학교1)" xfId="4440"/>
    <cellStyle name="1_tree_표지-공정표" xfId="4441"/>
    <cellStyle name="1_tree_표지-공정표_2007년_중마초교내역서" xfId="4442"/>
    <cellStyle name="1_tree_표지-공정표_2007년_중마초교내역서_2008년학교공원화사업(광남중학교)" xfId="4443"/>
    <cellStyle name="1_tree_표지-공정표_2007년_중마초교내역서_2008년학교공원화사업(광남중학교1)" xfId="4444"/>
    <cellStyle name="1_tree_표지-공정표_설계설명서0309" xfId="4445"/>
    <cellStyle name="1_tree_표지-공정표_설계설명서0309_2007년_중마초교내역서" xfId="4446"/>
    <cellStyle name="1_tree_표지-공정표_설계설명서0309_2007년_중마초교내역서_2008년학교공원화사업(광남중학교)" xfId="4447"/>
    <cellStyle name="1_tree_표지-공정표_설계설명서0309_2007년_중마초교내역서_2008년학교공원화사업(광남중학교1)" xfId="4448"/>
    <cellStyle name="1_tree_현충묘지-예산서(조경)" xfId="4449"/>
    <cellStyle name="1_tree_현충묘지-예산서(조경) 2" xfId="4450"/>
    <cellStyle name="1_tree_현충묘지-예산서(조경)_00-설계서양식" xfId="4451"/>
    <cellStyle name="1_tree_현충묘지-예산서(조경)_00-설계서양식 2" xfId="4452"/>
    <cellStyle name="1_tree_현충묘지-예산서(조경)_00-설계서양식_2007년_중마초교내역서" xfId="4453"/>
    <cellStyle name="1_tree_현충묘지-예산서(조경)_00-설계서양식_2007년_중마초교내역서_2008년학교공원화사업(광남중학교)" xfId="4454"/>
    <cellStyle name="1_tree_현충묘지-예산서(조경)_00-설계서양식_2007년_중마초교내역서_2008년학교공원화사업(광남중학교1)" xfId="4455"/>
    <cellStyle name="1_tree_현충묘지-예산서(조경)_00-표지예정공정표" xfId="4456"/>
    <cellStyle name="1_tree_현충묘지-예산서(조경)_00-표지예정공정표_2007년_중마초교내역서" xfId="4457"/>
    <cellStyle name="1_tree_현충묘지-예산서(조경)_00-표지예정공정표_2007년_중마초교내역서_2008년학교공원화사업(광남중학교)" xfId="4458"/>
    <cellStyle name="1_tree_현충묘지-예산서(조경)_00-표지예정공정표_2007년_중마초교내역서_2008년학교공원화사업(광남중학교1)" xfId="4459"/>
    <cellStyle name="1_tree_현충묘지-예산서(조경)_00-표지예정공정표_설계설명서0309" xfId="4460"/>
    <cellStyle name="1_tree_현충묘지-예산서(조경)_00-표지예정공정표_설계설명서0309_2007년_중마초교내역서" xfId="4461"/>
    <cellStyle name="1_tree_현충묘지-예산서(조경)_00-표지예정공정표_설계설명서0309_2007년_중마초교내역서_2008년학교공원화사업(광남중학교)" xfId="4462"/>
    <cellStyle name="1_tree_현충묘지-예산서(조경)_00-표지예정공정표_설계설명서0309_2007년_중마초교내역서_2008년학교공원화사업(광남중학교1)" xfId="4463"/>
    <cellStyle name="1_tree_현충묘지-예산서(조경)_2007년_중마초교내역서" xfId="4464"/>
    <cellStyle name="1_tree_현충묘지-예산서(조경)_2007년_중마초교내역서_2008년학교공원화사업(광남중학교)" xfId="4465"/>
    <cellStyle name="1_tree_현충묘지-예산서(조경)_2007년_중마초교내역서_2008년학교공원화사업(광남중학교1)" xfId="4466"/>
    <cellStyle name="1_tree_현충묘지-예산서(조경)_까르프-표지예정공정표" xfId="4467"/>
    <cellStyle name="1_tree_현충묘지-예산서(조경)_까르프-표지예정공정표 2" xfId="4468"/>
    <cellStyle name="1_tree_현충묘지-예산서(조경)_까르프-표지예정공정표_00-설계서양식" xfId="4469"/>
    <cellStyle name="1_tree_현충묘지-예산서(조경)_까르프-표지예정공정표_00-설계서양식 2" xfId="4470"/>
    <cellStyle name="1_tree_현충묘지-예산서(조경)_까르프-표지예정공정표_00-설계서양식_2007년_중마초교내역서" xfId="4471"/>
    <cellStyle name="1_tree_현충묘지-예산서(조경)_까르프-표지예정공정표_00-설계서양식_2007년_중마초교내역서_2008년학교공원화사업(광남중학교)" xfId="4472"/>
    <cellStyle name="1_tree_현충묘지-예산서(조경)_까르프-표지예정공정표_00-설계서양식_2007년_중마초교내역서_2008년학교공원화사업(광남중학교1)" xfId="4473"/>
    <cellStyle name="1_tree_현충묘지-예산서(조경)_까르프-표지예정공정표_2007년_중마초교내역서" xfId="4474"/>
    <cellStyle name="1_tree_현충묘지-예산서(조경)_까르프-표지예정공정표_2007년_중마초교내역서_2008년학교공원화사업(광남중학교)" xfId="4475"/>
    <cellStyle name="1_tree_현충묘지-예산서(조경)_까르프-표지예정공정표_2007년_중마초교내역서_2008년학교공원화사업(광남중학교1)" xfId="4476"/>
    <cellStyle name="1_tree_현충묘지-예산서(조경)_까르프-표지예정공정표_설계설명서0309" xfId="4477"/>
    <cellStyle name="1_tree_현충묘지-예산서(조경)_까르프-표지예정공정표_설계설명서0309_2007년_중마초교내역서" xfId="4478"/>
    <cellStyle name="1_tree_현충묘지-예산서(조경)_까르프-표지예정공정표_설계설명서0309_2007년_중마초교내역서_2008년학교공원화사업(광남중학교)" xfId="4479"/>
    <cellStyle name="1_tree_현충묘지-예산서(조경)_까르프-표지예정공정표_설계설명서0309_2007년_중마초교내역서_2008년학교공원화사업(광남중학교1)" xfId="4480"/>
    <cellStyle name="1_tree_현충묘지-예산서(조경)_대전가오-설계서" xfId="4481"/>
    <cellStyle name="1_tree_현충묘지-예산서(조경)_대전가오-설계서 2" xfId="4482"/>
    <cellStyle name="1_tree_현충묘지-예산서(조경)_대전가오-설계서(관리)" xfId="4483"/>
    <cellStyle name="1_tree_현충묘지-예산서(조경)_대전가오-설계서(관리) 2" xfId="4484"/>
    <cellStyle name="1_tree_현충묘지-예산서(조경)_대전가오-설계서(관리)_2007년_중마초교내역서" xfId="4485"/>
    <cellStyle name="1_tree_현충묘지-예산서(조경)_대전가오-설계서(관리)_2007년_중마초교내역서_2008년학교공원화사업(광남중학교)" xfId="4486"/>
    <cellStyle name="1_tree_현충묘지-예산서(조경)_대전가오-설계서(관리)_2007년_중마초교내역서_2008년학교공원화사업(광남중학교1)" xfId="4487"/>
    <cellStyle name="1_tree_현충묘지-예산서(조경)_대전가오-설계서_2007년_중마초교내역서" xfId="4488"/>
    <cellStyle name="1_tree_현충묘지-예산서(조경)_대전가오-설계서_2007년_중마초교내역서_2008년학교공원화사업(광남중학교)" xfId="4489"/>
    <cellStyle name="1_tree_현충묘지-예산서(조경)_대전가오-설계서_2007년_중마초교내역서_2008년학교공원화사업(광남중학교1)" xfId="4490"/>
    <cellStyle name="1_tree_현충묘지-예산서(조경)_대전가오-설계서1" xfId="4491"/>
    <cellStyle name="1_tree_현충묘지-예산서(조경)_대전가오-설계서1 2" xfId="4492"/>
    <cellStyle name="1_tree_현충묘지-예산서(조경)_대전가오-설계서1_2007년_중마초교내역서" xfId="4493"/>
    <cellStyle name="1_tree_현충묘지-예산서(조경)_대전가오-설계서1_2007년_중마초교내역서_2008년학교공원화사업(광남중학교)" xfId="4494"/>
    <cellStyle name="1_tree_현충묘지-예산서(조경)_대전가오-설계서1_2007년_중마초교내역서_2008년학교공원화사업(광남중학교1)" xfId="4495"/>
    <cellStyle name="1_tree_현충묘지-예산서(조경)_목동내역" xfId="4496"/>
    <cellStyle name="1_tree_현충묘지-예산서(조경)_목동내역_폐기물집계" xfId="4497"/>
    <cellStyle name="1_tree_현충묘지-예산서(조경)_설계설명서0309" xfId="4498"/>
    <cellStyle name="1_tree_현충묘지-예산서(조경)_설계설명서0309_2007년_중마초교내역서" xfId="4499"/>
    <cellStyle name="1_tree_현충묘지-예산서(조경)_설계설명서0309_2007년_중마초교내역서_2008년학교공원화사업(광남중학교)" xfId="4500"/>
    <cellStyle name="1_tree_현충묘지-예산서(조경)_설계설명서0309_2007년_중마초교내역서_2008년학교공원화사업(광남중학교1)" xfId="4501"/>
    <cellStyle name="1_tree_현충묘지-예산서(조경)_예산서-엑셀변환양식100" xfId="4502"/>
    <cellStyle name="1_tree_현충묘지-예산서(조경)_예산서-엑셀변환양식100 2" xfId="4503"/>
    <cellStyle name="1_tree_현충묘지-예산서(조경)_예산서-엑셀변환양식100_00-예산서양식100" xfId="4504"/>
    <cellStyle name="1_tree_현충묘지-예산서(조경)_예산서-엑셀변환양식100_00-예산서양식100 2" xfId="4505"/>
    <cellStyle name="1_tree_현충묘지-예산서(조경)_예산서-엑셀변환양식100_00-예산서양식100_00-설계서양식" xfId="4506"/>
    <cellStyle name="1_tree_현충묘지-예산서(조경)_예산서-엑셀변환양식100_00-예산서양식100_00-설계서양식 2" xfId="4507"/>
    <cellStyle name="1_tree_현충묘지-예산서(조경)_예산서-엑셀변환양식100_00-예산서양식100_00-설계서양식_2007년_중마초교내역서" xfId="4508"/>
    <cellStyle name="1_tree_현충묘지-예산서(조경)_예산서-엑셀변환양식100_00-예산서양식100_00-설계서양식_2007년_중마초교내역서_2008년학교공원화사업(광남중학교)" xfId="4509"/>
    <cellStyle name="1_tree_현충묘지-예산서(조경)_예산서-엑셀변환양식100_00-예산서양식100_00-설계서양식_2007년_중마초교내역서_2008년학교공원화사업(광남중학교1)" xfId="4510"/>
    <cellStyle name="1_tree_현충묘지-예산서(조경)_예산서-엑셀변환양식100_00-예산서양식100_2007년_중마초교내역서" xfId="4511"/>
    <cellStyle name="1_tree_현충묘지-예산서(조경)_예산서-엑셀변환양식100_00-예산서양식100_2007년_중마초교내역서_2008년학교공원화사업(광남중학교)" xfId="4512"/>
    <cellStyle name="1_tree_현충묘지-예산서(조경)_예산서-엑셀변환양식100_00-예산서양식100_2007년_중마초교내역서_2008년학교공원화사업(광남중학교1)" xfId="4513"/>
    <cellStyle name="1_tree_현충묘지-예산서(조경)_예산서-엑셀변환양식100_00-예산서양식100_대전가오-설계서" xfId="4514"/>
    <cellStyle name="1_tree_현충묘지-예산서(조경)_예산서-엑셀변환양식100_00-예산서양식100_대전가오-설계서 2" xfId="4515"/>
    <cellStyle name="1_tree_현충묘지-예산서(조경)_예산서-엑셀변환양식100_00-예산서양식100_대전가오-설계서(관리)" xfId="4516"/>
    <cellStyle name="1_tree_현충묘지-예산서(조경)_예산서-엑셀변환양식100_00-예산서양식100_대전가오-설계서(관리) 2" xfId="4517"/>
    <cellStyle name="1_tree_현충묘지-예산서(조경)_예산서-엑셀변환양식100_00-예산서양식100_대전가오-설계서(관리)_2007년_중마초교내역서" xfId="4518"/>
    <cellStyle name="1_tree_현충묘지-예산서(조경)_예산서-엑셀변환양식100_00-예산서양식100_대전가오-설계서(관리)_2007년_중마초교내역서_2008년학교공원화사업(광남중학교)" xfId="4519"/>
    <cellStyle name="1_tree_현충묘지-예산서(조경)_예산서-엑셀변환양식100_00-예산서양식100_대전가오-설계서(관리)_2007년_중마초교내역서_2008년학교공원화사업(광남중학교1)" xfId="4520"/>
    <cellStyle name="1_tree_현충묘지-예산서(조경)_예산서-엑셀변환양식100_00-예산서양식100_대전가오-설계서_2007년_중마초교내역서" xfId="4521"/>
    <cellStyle name="1_tree_현충묘지-예산서(조경)_예산서-엑셀변환양식100_00-예산서양식100_대전가오-설계서_2007년_중마초교내역서_2008년학교공원화사업(광남중학교)" xfId="4522"/>
    <cellStyle name="1_tree_현충묘지-예산서(조경)_예산서-엑셀변환양식100_00-예산서양식100_대전가오-설계서_2007년_중마초교내역서_2008년학교공원화사업(광남중학교1)" xfId="4523"/>
    <cellStyle name="1_tree_현충묘지-예산서(조경)_예산서-엑셀변환양식100_00-예산서양식100_대전가오-설계서1" xfId="4524"/>
    <cellStyle name="1_tree_현충묘지-예산서(조경)_예산서-엑셀변환양식100_00-예산서양식100_대전가오-설계서1 2" xfId="4525"/>
    <cellStyle name="1_tree_현충묘지-예산서(조경)_예산서-엑셀변환양식100_00-예산서양식100_대전가오-설계서1_2007년_중마초교내역서" xfId="4526"/>
    <cellStyle name="1_tree_현충묘지-예산서(조경)_예산서-엑셀변환양식100_00-예산서양식100_대전가오-설계서1_2007년_중마초교내역서_2008년학교공원화사업(광남중학교)" xfId="4527"/>
    <cellStyle name="1_tree_현충묘지-예산서(조경)_예산서-엑셀변환양식100_00-예산서양식100_대전가오-설계서1_2007년_중마초교내역서_2008년학교공원화사업(광남중학교1)" xfId="4528"/>
    <cellStyle name="1_tree_현충묘지-예산서(조경)_예산서-엑셀변환양식100_00-예산서양식100_설계설명서0309" xfId="4529"/>
    <cellStyle name="1_tree_현충묘지-예산서(조경)_예산서-엑셀변환양식100_00-예산서양식100_설계설명서0309_2007년_중마초교내역서" xfId="4530"/>
    <cellStyle name="1_tree_현충묘지-예산서(조경)_예산서-엑셀변환양식100_00-예산서양식100_설계설명서0309_2007년_중마초교내역서_2008년학교공원화사업(광남중학교)" xfId="4531"/>
    <cellStyle name="1_tree_현충묘지-예산서(조경)_예산서-엑셀변환양식100_00-예산서양식100_설계설명서0309_2007년_중마초교내역서_2008년학교공원화사업(광남중학교1)" xfId="4532"/>
    <cellStyle name="1_tree_현충묘지-예산서(조경)_예산서-엑셀변환양식100_00-표지예정공정표" xfId="4533"/>
    <cellStyle name="1_tree_현충묘지-예산서(조경)_예산서-엑셀변환양식100_00-표지예정공정표 2" xfId="4534"/>
    <cellStyle name="1_tree_현충묘지-예산서(조경)_예산서-엑셀변환양식100_00-표지예정공정표_00-설계서양식" xfId="4535"/>
    <cellStyle name="1_tree_현충묘지-예산서(조경)_예산서-엑셀변환양식100_00-표지예정공정표_2007년_중마초교내역서" xfId="4536"/>
    <cellStyle name="1_tree_현충묘지-예산서(조경)_예산서-엑셀변환양식100_00-표지예정공정표_2007년_중마초교내역서_2008년학교공원화사업(광남중학교)" xfId="4537"/>
    <cellStyle name="1_tree_현충묘지-예산서(조경)_예산서-엑셀변환양식100_00-표지예정공정표_2007년_중마초교내역서_2008년학교공원화사업(광남중학교1)" xfId="4538"/>
    <cellStyle name="1_tree_현충묘지-예산서(조경)_예산서-엑셀변환양식100_2007년_중마초교내역서" xfId="4539"/>
    <cellStyle name="1_tree_현충묘지-예산서(조경)_예산서-엑셀변환양식100_2007년_중마초교내역서_2008년학교공원화사업(광남중학교)" xfId="4540"/>
    <cellStyle name="1_tree_현충묘지-예산서(조경)_예산서-엑셀변환양식100_2007년_중마초교내역서_2008년학교공원화사업(광남중학교1)" xfId="4541"/>
    <cellStyle name="1_tree_현충묘지-예산서(조경)_예산서-엑셀변환양식100_광진구-설계서(1006)" xfId="4542"/>
    <cellStyle name="1_tree_현충묘지-예산서(조경)_예산서-엑셀변환양식100_광진구-설계서(1006)_2007년_중마초교내역서" xfId="4543"/>
    <cellStyle name="1_tree_현충묘지-예산서(조경)_예산서-엑셀변환양식100_광진구-설계서(1006)_2007년_중마초교내역서_2008년학교공원화사업(광남중학교)" xfId="4544"/>
    <cellStyle name="1_tree_현충묘지-예산서(조경)_예산서-엑셀변환양식100_광진구-설계서(1006)_2007년_중마초교내역서_2008년학교공원화사업(광남중학교1)" xfId="4545"/>
    <cellStyle name="1_tree_현충묘지-예산서(조경)_예산서-엑셀변환양식100_광진구-설계서(1006)_설계설명서0309" xfId="4546"/>
    <cellStyle name="1_tree_현충묘지-예산서(조경)_예산서-엑셀변환양식100_광진구-설계서(1006)_설계설명서0309_2007년_중마초교내역서" xfId="4547"/>
    <cellStyle name="1_tree_현충묘지-예산서(조경)_예산서-엑셀변환양식100_광진구-설계서(1006)_설계설명서0309_2007년_중마초교내역서_2008년학교공원화사업(광남중학교)" xfId="4548"/>
    <cellStyle name="1_tree_현충묘지-예산서(조경)_예산서-엑셀변환양식100_광진구-설계서(1006)_설계설명서0309_2007년_중마초교내역서_2008년학교공원화사업(광남중학교1)" xfId="4549"/>
    <cellStyle name="1_tree_현충묘지-예산서(조경)_예산서-엑셀변환양식100_목동내역" xfId="4550"/>
    <cellStyle name="1_tree_현충묘지-예산서(조경)_예산서-엑셀변환양식100_목동내역_폐기물집계" xfId="4551"/>
    <cellStyle name="1_tree_현충묘지-예산서(조경)_예산서-엑셀변환양식100_표지-공정표" xfId="4552"/>
    <cellStyle name="1_tree_현충묘지-예산서(조경)_예산서-엑셀변환양식100_표지-공정표_2007년_중마초교내역서" xfId="4553"/>
    <cellStyle name="1_tree_현충묘지-예산서(조경)_예산서-엑셀변환양식100_표지-공정표_2007년_중마초교내역서_2008년학교공원화사업(광남중학교)" xfId="4554"/>
    <cellStyle name="1_tree_현충묘지-예산서(조경)_예산서-엑셀변환양식100_표지-공정표_2007년_중마초교내역서_2008년학교공원화사업(광남중학교1)" xfId="4555"/>
    <cellStyle name="1_tree_현충묘지-예산서(조경)_예산서-엑셀변환양식100_표지-공정표_설계설명서0309" xfId="4556"/>
    <cellStyle name="1_tree_현충묘지-예산서(조경)_예산서-엑셀변환양식100_표지-공정표_설계설명서0309_2007년_중마초교내역서" xfId="4557"/>
    <cellStyle name="1_tree_현충묘지-예산서(조경)_예산서-엑셀변환양식100_표지-공정표_설계설명서0309_2007년_중마초교내역서_2008년학교공원화사업(광남중학교)" xfId="4558"/>
    <cellStyle name="1_tree_현충묘지-예산서(조경)_예산서-엑셀변환양식100_표지-공정표_설계설명서0309_2007년_중마초교내역서_2008년학교공원화사업(광남중학교1)" xfId="4559"/>
    <cellStyle name="1_tree_현충묘지-예산서(조경)_표지-공정표" xfId="4560"/>
    <cellStyle name="1_tree_현충묘지-예산서(조경)_표지-공정표_2007년_중마초교내역서" xfId="4561"/>
    <cellStyle name="1_tree_현충묘지-예산서(조경)_표지-공정표_2007년_중마초교내역서_2008년학교공원화사업(광남중학교)" xfId="4562"/>
    <cellStyle name="1_tree_현충묘지-예산서(조경)_표지-공정표_2007년_중마초교내역서_2008년학교공원화사업(광남중학교1)" xfId="4563"/>
    <cellStyle name="1_tree_현충묘지-예산서(조경)_표지-공정표_설계설명서0309" xfId="4564"/>
    <cellStyle name="1_tree_현충묘지-예산서(조경)_표지-공정표_설계설명서0309_2007년_중마초교내역서" xfId="4565"/>
    <cellStyle name="1_tree_현충묘지-예산서(조경)_표지-공정표_설계설명서0309_2007년_중마초교내역서_2008년학교공원화사업(광남중학교)" xfId="4566"/>
    <cellStyle name="1_tree_현충묘지-예산서(조경)_표지-공정표_설계설명서0309_2007년_중마초교내역서_2008년학교공원화사업(광남중학교1)" xfId="4567"/>
    <cellStyle name="1_tree_현충묘지-예산서(조경)_표지예정공정표" xfId="4568"/>
    <cellStyle name="1_tree_현충묘지-예산서(조경)_-표지예정공정표" xfId="4569"/>
    <cellStyle name="1_tree_현충묘지-예산서(조경)_표지예정공정표 2" xfId="4570"/>
    <cellStyle name="1_tree_현충묘지-예산서(조경)_-표지예정공정표 2" xfId="4571"/>
    <cellStyle name="1_tree_현충묘지-예산서(조경)_표지예정공정표_00-설계서양식" xfId="4572"/>
    <cellStyle name="1_tree_현충묘지-예산서(조경)_-표지예정공정표_00-설계서양식" xfId="4573"/>
    <cellStyle name="1_tree_현충묘지-예산서(조경)_표지예정공정표_00-설계서양식 2" xfId="4574"/>
    <cellStyle name="1_tree_현충묘지-예산서(조경)_-표지예정공정표_00-설계서양식 2" xfId="4575"/>
    <cellStyle name="1_tree_현충묘지-예산서(조경)_표지예정공정표_00-설계서양식_2007년_중마초교내역서" xfId="4576"/>
    <cellStyle name="1_tree_현충묘지-예산서(조경)_-표지예정공정표_00-설계서양식_2007년_중마초교내역서" xfId="4577"/>
    <cellStyle name="1_tree_현충묘지-예산서(조경)_표지예정공정표_00-설계서양식_2007년_중마초교내역서_2008년학교공원화사업(광남중학교)" xfId="4578"/>
    <cellStyle name="1_tree_현충묘지-예산서(조경)_-표지예정공정표_00-설계서양식_2007년_중마초교내역서_2008년학교공원화사업(광남중학교)" xfId="4579"/>
    <cellStyle name="1_tree_현충묘지-예산서(조경)_표지예정공정표_00-설계서양식_2007년_중마초교내역서_2008년학교공원화사업(광남중학교1)" xfId="4580"/>
    <cellStyle name="1_tree_현충묘지-예산서(조경)_-표지예정공정표_00-설계서양식_2007년_중마초교내역서_2008년학교공원화사업(광남중학교1)" xfId="4581"/>
    <cellStyle name="1_tree_현충묘지-예산서(조경)_표지예정공정표_2007년_중마초교내역서" xfId="4582"/>
    <cellStyle name="1_tree_현충묘지-예산서(조경)_-표지예정공정표_2007년_중마초교내역서" xfId="4583"/>
    <cellStyle name="1_tree_현충묘지-예산서(조경)_표지예정공정표_2007년_중마초교내역서_2008년학교공원화사업(광남중학교)" xfId="4584"/>
    <cellStyle name="1_tree_현충묘지-예산서(조경)_-표지예정공정표_2007년_중마초교내역서_2008년학교공원화사업(광남중학교)" xfId="4585"/>
    <cellStyle name="1_tree_현충묘지-예산서(조경)_표지예정공정표_2007년_중마초교내역서_2008년학교공원화사업(광남중학교1)" xfId="4586"/>
    <cellStyle name="1_tree_현충묘지-예산서(조경)_-표지예정공정표_2007년_중마초교내역서_2008년학교공원화사업(광남중학교1)" xfId="4587"/>
    <cellStyle name="1_tree_현충묘지-예산서(조경)_표지예정공정표_설계설명서0309" xfId="4588"/>
    <cellStyle name="1_tree_현충묘지-예산서(조경)_-표지예정공정표_설계설명서0309" xfId="4589"/>
    <cellStyle name="1_tree_현충묘지-예산서(조경)_표지예정공정표_설계설명서0309_2007년_중마초교내역서" xfId="4590"/>
    <cellStyle name="1_tree_현충묘지-예산서(조경)_-표지예정공정표_설계설명서0309_2007년_중마초교내역서" xfId="4591"/>
    <cellStyle name="1_tree_현충묘지-예산서(조경)_표지예정공정표_설계설명서0309_2007년_중마초교내역서_2008년학교공원화사업(광남중학교)" xfId="4592"/>
    <cellStyle name="1_tree_현충묘지-예산서(조경)_-표지예정공정표_설계설명서0309_2007년_중마초교내역서_2008년학교공원화사업(광남중학교)" xfId="4593"/>
    <cellStyle name="1_tree_현충묘지-예산서(조경)_표지예정공정표_설계설명서0309_2007년_중마초교내역서_2008년학교공원화사업(광남중학교1)" xfId="4594"/>
    <cellStyle name="1_tree_현충묘지-예산서(조경)_-표지예정공정표_설계설명서0309_2007년_중마초교내역서_2008년학교공원화사업(광남중학교1)" xfId="4595"/>
    <cellStyle name="1_강남폐기물내역" xfId="4596"/>
    <cellStyle name="1_경안천주차장cctv설비_1205" xfId="9016"/>
    <cellStyle name="1_구덕터널배전반설치" xfId="9017"/>
    <cellStyle name="1_나인정보_내역서" xfId="9018"/>
    <cellStyle name="1_내역서(원묵중)납품" xfId="4597"/>
    <cellStyle name="1_단가조사표" xfId="4598"/>
    <cellStyle name="1_단가조사표_1011소각" xfId="4599"/>
    <cellStyle name="1_단가조사표_1011소각_발주(구로구청 전감독)" xfId="4600"/>
    <cellStyle name="1_단가조사표_1113교~1" xfId="4601"/>
    <cellStyle name="1_단가조사표_1113교~1_발주(구로구청 전감독)" xfId="4602"/>
    <cellStyle name="1_단가조사표_121내역" xfId="4603"/>
    <cellStyle name="1_단가조사표_121내역_발주(구로구청 전감독)" xfId="4604"/>
    <cellStyle name="1_단가조사표_객토량" xfId="4605"/>
    <cellStyle name="1_단가조사표_객토량_발주(구로구청 전감독)" xfId="4606"/>
    <cellStyle name="1_단가조사표_교통센~1" xfId="4607"/>
    <cellStyle name="1_단가조사표_교통센~1_발주(구로구청 전감독)" xfId="4608"/>
    <cellStyle name="1_단가조사표_교통센터412" xfId="4609"/>
    <cellStyle name="1_단가조사표_교통센터412_발주(구로구청 전감독)" xfId="4610"/>
    <cellStyle name="1_단가조사표_교통수" xfId="4611"/>
    <cellStyle name="1_단가조사표_교통수_발주(구로구청 전감독)" xfId="4612"/>
    <cellStyle name="1_단가조사표_교통수량산출서" xfId="4613"/>
    <cellStyle name="1_단가조사표_교통수량산출서_발주(구로구청 전감독)" xfId="4614"/>
    <cellStyle name="1_단가조사표_구조물대가 (2)" xfId="4615"/>
    <cellStyle name="1_단가조사표_구조물대가 (2)_발주(구로구청 전감독)" xfId="4616"/>
    <cellStyle name="1_단가조사표_내역서 (2)" xfId="4617"/>
    <cellStyle name="1_단가조사표_내역서 (2)_발주(구로구청 전감독)" xfId="4618"/>
    <cellStyle name="1_단가조사표_대전관저지구" xfId="4619"/>
    <cellStyle name="1_단가조사표_대전관저지구_발주(구로구청 전감독)" xfId="4620"/>
    <cellStyle name="1_단가조사표_동측지~1" xfId="4621"/>
    <cellStyle name="1_단가조사표_동측지~1_발주(구로구청 전감독)" xfId="4622"/>
    <cellStyle name="1_단가조사표_동측지원422" xfId="4623"/>
    <cellStyle name="1_단가조사표_동측지원422_발주(구로구청 전감독)" xfId="4624"/>
    <cellStyle name="1_단가조사표_동측지원512" xfId="4625"/>
    <cellStyle name="1_단가조사표_동측지원512_발주(구로구청 전감독)" xfId="4626"/>
    <cellStyle name="1_단가조사표_동측지원524" xfId="4627"/>
    <cellStyle name="1_단가조사표_동측지원524_발주(구로구청 전감독)" xfId="4628"/>
    <cellStyle name="1_단가조사표_동측지원709" xfId="4629"/>
    <cellStyle name="1_단가조사표_발주(구로구청 전감독)" xfId="4630"/>
    <cellStyle name="1_단가조사표_부대422" xfId="4631"/>
    <cellStyle name="1_단가조사표_부대422_발주(구로구청 전감독)" xfId="4632"/>
    <cellStyle name="1_단가조사표_부대시설" xfId="4633"/>
    <cellStyle name="1_단가조사표_부대시설_발주(구로구청 전감독)" xfId="4634"/>
    <cellStyle name="1_단가조사표_소각수~1" xfId="4635"/>
    <cellStyle name="1_단가조사표_소각수~1_발주(구로구청 전감독)" xfId="4636"/>
    <cellStyle name="1_단가조사표_소각수내역서" xfId="4637"/>
    <cellStyle name="1_단가조사표_소각수내역서_발주(구로구청 전감독)" xfId="4638"/>
    <cellStyle name="1_단가조사표_소각수목2" xfId="4639"/>
    <cellStyle name="1_단가조사표_소각수목2_발주(구로구청 전감독)" xfId="4640"/>
    <cellStyle name="1_단가조사표_수량산출서 (2)" xfId="4641"/>
    <cellStyle name="1_단가조사표_수량산출서 (2)_발주(구로구청 전감독)" xfId="4642"/>
    <cellStyle name="1_단가조사표_엑스포~1" xfId="4643"/>
    <cellStyle name="1_설계내역서부여)080117-건아" xfId="9019"/>
    <cellStyle name="1_시민계략공사" xfId="9020"/>
    <cellStyle name="1_시민계략공사_2002년도각종계산서너릿제터널등7개소" xfId="9021"/>
    <cellStyle name="1_시민계략공사_2002년도각종계산서하반기원본" xfId="9022"/>
    <cellStyle name="1_시민계략공사_2002년도각종계산서하반기원본_일체형배전반" xfId="9023"/>
    <cellStyle name="1_시민계략공사_2003년 각종계산서(읽기전용)" xfId="9024"/>
    <cellStyle name="1_시민계략공사_2003년 각종계산서(읽기전용)_내역서(전기)" xfId="9025"/>
    <cellStyle name="1_시민계략공사_2003년 각종계산서(읽기전용)_내역서(전기)_대자중(EMS)" xfId="9026"/>
    <cellStyle name="1_시민계략공사_2003년 각종계산서(읽기전용)_내역서(전기)_일체형배전반" xfId="9027"/>
    <cellStyle name="1_시민계략공사_2003년 각종계산서(읽기전용)_내역서(전기)_하백초교교사-배전반" xfId="9028"/>
    <cellStyle name="1_시민계략공사_2003년 각종계산서(읽기전용)_대자중(EMS)" xfId="9029"/>
    <cellStyle name="1_시민계략공사_2003년 각종계산서(읽기전용)_일체형배전반" xfId="9030"/>
    <cellStyle name="1_시민계략공사_2003년 각종계산서(읽기전용)_하백초교교사-배전반" xfId="9031"/>
    <cellStyle name="1_시민계략공사_Book2" xfId="9032"/>
    <cellStyle name="1_시민계략공사_계산서" xfId="9033"/>
    <cellStyle name="1_시민계략공사_계산서_일체형배전반" xfId="9034"/>
    <cellStyle name="1_시민계략공사_계산서및내역서5월15일변경" xfId="9035"/>
    <cellStyle name="1_시민계략공사_계산서및내역서5월9일변경" xfId="9036"/>
    <cellStyle name="1_시민계략공사_광양중동중학교실증축공사(전기)-4월10일한번더" xfId="9037"/>
    <cellStyle name="1_시민계략공사_무안연꽃방죽(4월9일)한번더" xfId="9038"/>
    <cellStyle name="1_시민계략공사_보일약국~순국비간 도로개설 가로등설치공사" xfId="9039"/>
    <cellStyle name="1_시민계략공사_복지관 부하계산서" xfId="9040"/>
    <cellStyle name="1_시민계략공사_복지관 부하계산서_내역서(전기)" xfId="9041"/>
    <cellStyle name="1_시민계략공사_복지관 부하계산서_내역서(전기)_대자중(EMS)" xfId="9042"/>
    <cellStyle name="1_시민계략공사_복지관 부하계산서_내역서(전기)_일체형배전반" xfId="9043"/>
    <cellStyle name="1_시민계략공사_복지관 부하계산서_내역서(전기)_하백초교교사-배전반" xfId="9044"/>
    <cellStyle name="1_시민계략공사_복지관 부하계산서_대자중(EMS)" xfId="9045"/>
    <cellStyle name="1_시민계략공사_복지관 부하계산서_일체형배전반" xfId="9046"/>
    <cellStyle name="1_시민계략공사_복지관 부하계산서_하백초교교사-배전반" xfId="9047"/>
    <cellStyle name="1_시민계략공사_봉산면보건지소신축공사(전기)11월30일변경" xfId="9048"/>
    <cellStyle name="1_시민계략공사_북문로(팔마로)가로등설치공사(변경)3월11일" xfId="9049"/>
    <cellStyle name="1_시민계략공사_북문팔마로확포장공사가로등" xfId="9050"/>
    <cellStyle name="1_시민계략공사_비상부하,발전기용량 계산서" xfId="9051"/>
    <cellStyle name="1_시민계략공사_비상부하,발전기용량 계산서_내역서(전기)" xfId="9052"/>
    <cellStyle name="1_시민계략공사_비상부하,발전기용량 계산서_내역서(전기)_대자중(EMS)" xfId="9053"/>
    <cellStyle name="1_시민계략공사_비상부하,발전기용량 계산서_내역서(전기)_일체형배전반" xfId="9054"/>
    <cellStyle name="1_시민계략공사_비상부하,발전기용량 계산서_내역서(전기)_하백초교교사-배전반" xfId="9055"/>
    <cellStyle name="1_시민계략공사_비상부하,발전기용량 계산서_대자중(EMS)" xfId="9056"/>
    <cellStyle name="1_시민계략공사_비상부하,발전기용량 계산서_일체형배전반" xfId="9057"/>
    <cellStyle name="1_시민계략공사_비상부하,발전기용량 계산서_하백초교교사-배전반" xfId="9058"/>
    <cellStyle name="1_시민계략공사_율촌중학교심야전기" xfId="9059"/>
    <cellStyle name="1_시민계략공사_전기-한남" xfId="9060"/>
    <cellStyle name="1_시민계략공사_전기-한남_추가내역서" xfId="9061"/>
    <cellStyle name="1_시민계략공사_조도계산서" xfId="9062"/>
    <cellStyle name="1_시민계략공사_조도계산서_내역서(전기)" xfId="9063"/>
    <cellStyle name="1_시민계략공사_조도계산서_내역서(전기)_대자중(EMS)" xfId="9064"/>
    <cellStyle name="1_시민계략공사_조도계산서_내역서(전기)_일체형배전반" xfId="9065"/>
    <cellStyle name="1_시민계략공사_조도계산서_내역서(전기)_하백초교교사-배전반" xfId="9066"/>
    <cellStyle name="1_시민계략공사_조도계산서_대자중(EMS)" xfId="9067"/>
    <cellStyle name="1_시민계략공사_조도계산서_일체형배전반" xfId="9068"/>
    <cellStyle name="1_시민계략공사_조도계산서_하백초교교사-배전반" xfId="9069"/>
    <cellStyle name="1_시민계략공사_추가내역서" xfId="9070"/>
    <cellStyle name="1_시설관리소 단가견적(물금)" xfId="9071"/>
    <cellStyle name="1_예산신양공내역" xfId="9072"/>
    <cellStyle name="1_일위대가_현장장비(AVI)" xfId="9073"/>
    <cellStyle name="1_정산내역서1" xfId="9074"/>
    <cellStyle name="1_정산변경" xfId="9075"/>
    <cellStyle name="1_조명제어공량" xfId="9076"/>
    <cellStyle name="1_종합사무동최종bm수신(04.3.10)" xfId="9077"/>
    <cellStyle name="1_참조6_건아_080522" xfId="9078"/>
    <cellStyle name="1_추가내역서" xfId="9079"/>
    <cellStyle name="1_하우견적(모종마을)" xfId="9080"/>
    <cellStyle name="1_하우견적(모종마을)_최종" xfId="9081"/>
    <cellStyle name="1_해보시장-수정최종" xfId="9082"/>
    <cellStyle name="10" xfId="9083"/>
    <cellStyle name="11" xfId="9084"/>
    <cellStyle name="111" xfId="9085"/>
    <cellStyle name="120" xfId="9086"/>
    <cellStyle name="19990216" xfId="9087"/>
    <cellStyle name="¹eº" xfId="9088"/>
    <cellStyle name="¹éº" xfId="9089"/>
    <cellStyle name="¹eº_마곡보완" xfId="9090"/>
    <cellStyle name="¹éº_마곡보완" xfId="9091"/>
    <cellStyle name="¹eºÐA²_±aA¸" xfId="9092"/>
    <cellStyle name="1월" xfId="9093"/>
    <cellStyle name="2" xfId="9094"/>
    <cellStyle name="²" xfId="9095"/>
    <cellStyle name="2)" xfId="9096"/>
    <cellStyle name="²_구덕터널배전반설치" xfId="9097"/>
    <cellStyle name="2_단가조사표" xfId="9098"/>
    <cellStyle name="20% - Accent1" xfId="9099"/>
    <cellStyle name="20% - Accent2" xfId="9100"/>
    <cellStyle name="20% - Accent3" xfId="9101"/>
    <cellStyle name="20% - Accent4" xfId="9102"/>
    <cellStyle name="20% - Accent5" xfId="9103"/>
    <cellStyle name="20% - Accent6" xfId="9104"/>
    <cellStyle name="2자리" xfId="9105"/>
    <cellStyle name="³?A￥" xfId="9106"/>
    <cellStyle name="³¯â¥" xfId="9107"/>
    <cellStyle name="3자리" xfId="9108"/>
    <cellStyle name="40% - Accent1" xfId="9109"/>
    <cellStyle name="40% - Accent2" xfId="9110"/>
    <cellStyle name="40% - Accent3" xfId="9111"/>
    <cellStyle name="40% - Accent4" xfId="9112"/>
    <cellStyle name="40% - Accent5" xfId="9113"/>
    <cellStyle name="40% - Accent6" xfId="9114"/>
    <cellStyle name="60" xfId="9115"/>
    <cellStyle name="60% - Accent1" xfId="9116"/>
    <cellStyle name="60% - Accent2" xfId="9117"/>
    <cellStyle name="60% - Accent3" xfId="9118"/>
    <cellStyle name="60% - Accent4" xfId="9119"/>
    <cellStyle name="60% - Accent5" xfId="9120"/>
    <cellStyle name="60% - Accent6" xfId="9121"/>
    <cellStyle name="_x0014_7." xfId="9122"/>
    <cellStyle name="82" xfId="9123"/>
    <cellStyle name="9.6" xfId="9124"/>
    <cellStyle name="90" xfId="9125"/>
    <cellStyle name="Ā _x0010_က랐_xdc01_땯_x0001_" xfId="9126"/>
    <cellStyle name="A¨­￠￢￠O [0]_￠?i¡ieE¡ⓒ¡¤A ¡¾a¡¾￠￢A￠OA¡AC¡I" xfId="9127"/>
    <cellStyle name="A¨­￠￢￠O_￠?i¡ieE¡ⓒ¡¤A ¡¾a¡¾￠￢A￠OA¡AC¡I" xfId="9128"/>
    <cellStyle name="AA" xfId="9129"/>
    <cellStyle name="Äåíåæíûé [0]_PERSONAL" xfId="9130"/>
    <cellStyle name="Äåíåæíûé_PERSONAL" xfId="9131"/>
    <cellStyle name="Accent1" xfId="9132"/>
    <cellStyle name="Accent2" xfId="9133"/>
    <cellStyle name="Accent3" xfId="9134"/>
    <cellStyle name="Accent4" xfId="9135"/>
    <cellStyle name="Accent5" xfId="9136"/>
    <cellStyle name="Accent6" xfId="9137"/>
    <cellStyle name="Actual Date" xfId="9138"/>
    <cellStyle name="Ae" xfId="9139"/>
    <cellStyle name="Åë" xfId="9140"/>
    <cellStyle name="Ae_마곡보완" xfId="9141"/>
    <cellStyle name="Åë_마곡보완" xfId="9142"/>
    <cellStyle name="Aee­ " xfId="9143"/>
    <cellStyle name="Aee­ [" xfId="9144"/>
    <cellStyle name="Åëè­ [" xfId="9145"/>
    <cellStyle name="Aee­ [_마곡보완" xfId="9146"/>
    <cellStyle name="Åëè­ [_마곡보완" xfId="9147"/>
    <cellStyle name="AeE­ [0]_  A¾  CO  " xfId="9148"/>
    <cellStyle name="ÅëÈ­ [0]_´ë°¡ (2)" xfId="9149"/>
    <cellStyle name="AeE­ [0]_´eAN°yC￥ " xfId="9150"/>
    <cellStyle name="ÅëÈ­ [0]_¸ðÇü¸·" xfId="9151"/>
    <cellStyle name="AeE­ [0]_¿­¸° INT" xfId="9152"/>
    <cellStyle name="ÅëÈ­ [0]_Á¾ÇÕ½Å¼³ " xfId="9153"/>
    <cellStyle name="AeE­ [0]_A¾CO½A¼³ºÐ" xfId="9154"/>
    <cellStyle name="ÅëÈ­ [0]_Á¾ÇÕÃ¶°ÅºÐ " xfId="9155"/>
    <cellStyle name="AeE­ [0]_A¹Aa" xfId="9156"/>
    <cellStyle name="ÅëÈ­ [0]_INQUIRY ¿µ¾÷ÃßÁø " xfId="9157"/>
    <cellStyle name="AeE­ [0]_INQUIRY ¿μ¾÷AßAø " xfId="4662"/>
    <cellStyle name="ÅëÈ­ [0]_laroux" xfId="9158"/>
    <cellStyle name="AeE­ [0]_º≫¼± ±æ¾i±uºI ¼o·R Ay°eC￥ " xfId="9159"/>
    <cellStyle name="ÅëÈ­ [0]_RESULTS" xfId="9160"/>
    <cellStyle name="Aee­ _2009_서울시버스전용설치사업내역서" xfId="9161"/>
    <cellStyle name="AeE­_  A¾  CO  " xfId="9162"/>
    <cellStyle name="ÅëÈ­_´ë°¡ (2)" xfId="9163"/>
    <cellStyle name="AeE­_´eAN°yC￥ " xfId="9164"/>
    <cellStyle name="ÅëÈ­_¸ðÇü¸·" xfId="9165"/>
    <cellStyle name="AeE­_¿­¸° INT" xfId="9166"/>
    <cellStyle name="ÅëÈ­_Á¾ÇÕ½Å¼³ " xfId="9167"/>
    <cellStyle name="AeE­_A¾CO½A¼³ºÐ" xfId="9168"/>
    <cellStyle name="ÅëÈ­_Á¾ÇÕÃ¶°ÅºÐ " xfId="9169"/>
    <cellStyle name="AeE­_A¹Aa" xfId="9170"/>
    <cellStyle name="ÅëÈ­_INQUIRY ¿µ¾÷ÃßÁø " xfId="9171"/>
    <cellStyle name="AeE­_INQUIRY ¿μ¾÷AßAø " xfId="4663"/>
    <cellStyle name="ÅëÈ­_laroux" xfId="9172"/>
    <cellStyle name="AeE­_º≫¼± ±æ¾i±uºI ¼o·R Ay°eC￥ " xfId="9173"/>
    <cellStyle name="ÅëÈ­_RESULTS" xfId="9174"/>
    <cellStyle name="AeE¡ⓒ [0]_￠?i¡ieE¡ⓒ¡¤A ¡¾a¡¾￠￢A￠OA¡AC¡I" xfId="9175"/>
    <cellStyle name="AeE¡ⓒ_￠?i¡ieE¡ⓒ¡¤A ¡¾a¡¾￠￢A￠OA¡AC¡I" xfId="9176"/>
    <cellStyle name="Æû¼¾æ®" xfId="9177"/>
    <cellStyle name="ÆU¼¾ÆR" xfId="9178"/>
    <cellStyle name="ALIGNMENT" xfId="9179"/>
    <cellStyle name="args.style" xfId="9180"/>
    <cellStyle name="Aþ" xfId="9181"/>
    <cellStyle name="Äþ" xfId="9182"/>
    <cellStyle name="Aþ_마곡보완" xfId="9183"/>
    <cellStyle name="Äþ_마곡보완" xfId="9184"/>
    <cellStyle name="Aþ¸¶ [" xfId="9185"/>
    <cellStyle name="Äþ¸¶ [" xfId="9186"/>
    <cellStyle name="Aþ¸¶ [_마곡보완" xfId="9187"/>
    <cellStyle name="Äþ¸¶ [_마곡보완" xfId="9188"/>
    <cellStyle name="AÞ¸¶ [0]_  A¾  CO  " xfId="9189"/>
    <cellStyle name="ÄÞ¸¶ [0]_´ë°¡ (2)" xfId="9190"/>
    <cellStyle name="AÞ¸¶ [0]_´eAN°yC￥ " xfId="9191"/>
    <cellStyle name="ÄÞ¸¶ [0]_¸ðÇü¸·" xfId="9192"/>
    <cellStyle name="AÞ¸¶ [0]_¿­¸° INT" xfId="9193"/>
    <cellStyle name="ÄÞ¸¶ [0]_¿ø°¡" xfId="9194"/>
    <cellStyle name="AÞ¸¶ [0]_°eE¹_11¿a½A " xfId="9195"/>
    <cellStyle name="ÄÞ¸¶ [0]_Á¾ÇÕ½Å¼³ " xfId="9196"/>
    <cellStyle name="AÞ¸¶ [0]_A¾CO½A¼³ºÐ" xfId="9197"/>
    <cellStyle name="ÄÞ¸¶ [0]_Á¾ÇÕÃ¶°ÅºÐ " xfId="9198"/>
    <cellStyle name="AÞ¸¶ [0]_A¹Aa" xfId="9199"/>
    <cellStyle name="ÄÞ¸¶ [0]_INQUIRY ¿µ¾÷ÃßÁø " xfId="9200"/>
    <cellStyle name="AÞ¸¶ [0]_INQUIRY ¿μ¾÷AßAø " xfId="4664"/>
    <cellStyle name="ÄÞ¸¶ [0]_laroux" xfId="9201"/>
    <cellStyle name="AÞ¸¶ [0]_º≫¼± ±æ¾i±uºI ¼o·R Ay°eC￥ " xfId="9202"/>
    <cellStyle name="ÄÞ¸¶ [0]_SP ¹°µ¿¹× ¿ÜÁÖ " xfId="9203"/>
    <cellStyle name="AÞ¸¶_  A¾  CO  " xfId="9204"/>
    <cellStyle name="ÄÞ¸¶_´ë°¡ (2)" xfId="9205"/>
    <cellStyle name="AÞ¸¶_´eAN°yC￥ " xfId="9206"/>
    <cellStyle name="ÄÞ¸¶_¸ðÇü¸·" xfId="9207"/>
    <cellStyle name="AÞ¸¶_¿­¸° INT" xfId="9208"/>
    <cellStyle name="ÄÞ¸¶_Á¾ÇÕ½Å¼³ " xfId="9209"/>
    <cellStyle name="AÞ¸¶_A¾CO½A¼³ºÐ" xfId="9210"/>
    <cellStyle name="ÄÞ¸¶_Á¾ÇÕÃ¶°ÅºÐ " xfId="9211"/>
    <cellStyle name="AÞ¸¶_A¹Aa" xfId="9212"/>
    <cellStyle name="ÄÞ¸¶_INQUIRY ¿µ¾÷ÃßÁø " xfId="9213"/>
    <cellStyle name="AÞ¸¶_INQUIRY ¿μ¾÷AßAø " xfId="4665"/>
    <cellStyle name="ÄÞ¸¶_laroux" xfId="9214"/>
    <cellStyle name="AÞ¸¶_º≫¼± ±æ¾i±uºI ¼o·R Ay°eC￥ " xfId="9215"/>
    <cellStyle name="ÄÞ¸¶_SP ¹°µ¿¹× ¿ÜÁÖ " xfId="9216"/>
    <cellStyle name="Àú¸®¼ö" xfId="9217"/>
    <cellStyle name="Àú¸®¼ö0" xfId="9218"/>
    <cellStyle name="AU¸R¼o" xfId="9219"/>
    <cellStyle name="AU¸R¼o0" xfId="9220"/>
    <cellStyle name="_x0001_b" xfId="9221"/>
    <cellStyle name="b?þ?b?þ?b?þ?b?þ?b?þ?b?þ?b?þ?b?þ?b?þ?b?þ?b灌þ?b?þ?&lt;?b?þ?b濬þ?b?þ?b?þ昰_x0018_?þ????_x0008_" xfId="9222"/>
    <cellStyle name="b?þ?b?þ?b?þ?b灌þ?b?þ?&lt;?b?þ?b濬þ?b?þ?b?þ昰_x0018_?þ????_x0008_" xfId="9223"/>
    <cellStyle name="b␌þකb濰þඪb瀠þයb灌þ්b炈þ宐&lt;෢b濈þෲb濬þขb瀐þฒb瀰þ昰_x0018_⋸þ㤕䰀ጤܕ_x0008_" xfId="9224"/>
    <cellStyle name="BA" xfId="9225"/>
    <cellStyle name="Background" xfId="9226"/>
    <cellStyle name="Bad" xfId="9227"/>
    <cellStyle name="blank" xfId="9228"/>
    <cellStyle name="blank - Style1" xfId="9229"/>
    <cellStyle name="body" xfId="9230"/>
    <cellStyle name="BoldHdr" xfId="9231"/>
    <cellStyle name="b嬜þപb嬼þഺb孬þൊb⍜þ൚b⍼þ൪b⎨þൺb⏜þඊb␌þකb濰þඪb瀠þයb灌þ්b炈þ宐&lt;෢b濈þෲb濬þขb瀐þฒb瀰þ昰_x0018_⋸þ㤕䰀ጤܕ_x0008_" xfId="9232"/>
    <cellStyle name="C¡IA¨ª_¡ic¨u¡A¨￢I¨￢¡Æ AN¡Æe " xfId="9233"/>
    <cellStyle name="C￥" xfId="9234"/>
    <cellStyle name="Ç¥" xfId="9235"/>
    <cellStyle name="C￥_마곡보완" xfId="9236"/>
    <cellStyle name="Ç¥_마곡보완" xfId="9237"/>
    <cellStyle name="C￥AØ_  A¾  CO  " xfId="9238"/>
    <cellStyle name="Ç¥ÁØ_´ë°¡ (2)" xfId="9239"/>
    <cellStyle name="C￥AØ_´eºnC￥ (2)_ºI´eAa°ø " xfId="9240"/>
    <cellStyle name="Ç¥ÁØ_´ëºñÇ¥ (2)_ºÎ´ëÅä°ø " xfId="9241"/>
    <cellStyle name="C￥AØ_¸¶≫eCI¼oAIA§ " xfId="9242"/>
    <cellStyle name="Ç¥ÁØ_¸ðÇü¸·" xfId="9243"/>
    <cellStyle name="C￥AØ_¿­¸° INT" xfId="9244"/>
    <cellStyle name="Ç¥ÁØ_¿ø°¡" xfId="9245"/>
    <cellStyle name="C￥AØ_¿ø°¡ºÐ¼R" xfId="9246"/>
    <cellStyle name="Ç¥ÁØ_±â¼ú°ËÅä" xfId="9247"/>
    <cellStyle name="C￥AØ_≫c¾÷°eE¹ºn±³(AIAI³Y)" xfId="9248"/>
    <cellStyle name="Ç¥ÁØ_°­´ç (2)" xfId="9249"/>
    <cellStyle name="C￥AØ_°­´c (2)_광명견적대비1010" xfId="9250"/>
    <cellStyle name="Ç¥ÁØ_°­´ç (2)_광명견적대비1010" xfId="9251"/>
    <cellStyle name="C￥AØ_°­´c (2)_광명견적대비1010_구덕터널배전반설치" xfId="9252"/>
    <cellStyle name="Ç¥ÁØ_°­´ç (2)_광명견적대비1010_구덕터널배전반설치" xfId="9253"/>
    <cellStyle name="C￥AØ_°­´c (2)_광명견적대비1010_동아대부민캠퍼스내역서" xfId="9254"/>
    <cellStyle name="Ç¥ÁØ_°­´ç (2)_광명견적대비1010_동아대부민캠퍼스내역서" xfId="9255"/>
    <cellStyle name="C￥AØ_°­´c (2)_광명관급" xfId="9256"/>
    <cellStyle name="Ç¥ÁØ_°­´ç (2)_광명관급" xfId="9257"/>
    <cellStyle name="C￥AØ_°­´c (2)_광명관급_구덕터널배전반설치" xfId="9258"/>
    <cellStyle name="Ç¥ÁØ_°­´ç (2)_광명관급_구덕터널배전반설치" xfId="9259"/>
    <cellStyle name="C￥AØ_°­´c (2)_금광" xfId="9260"/>
    <cellStyle name="Ç¥ÁØ_°­´ç (2)_금광" xfId="9261"/>
    <cellStyle name="C￥AØ_°­´c (2)_금광_구덕터널배전반설치" xfId="9262"/>
    <cellStyle name="Ç¥ÁØ_°­´ç (2)_금광_구덕터널배전반설치" xfId="9263"/>
    <cellStyle name="C￥AØ_°­´c (2)_금광_동아대부민캠퍼스내역서" xfId="9264"/>
    <cellStyle name="Ç¥ÁØ_°­´ç (2)_금광_동아대부민캠퍼스내역서" xfId="9265"/>
    <cellStyle name="C￥AØ_°­´c (2)_삼사" xfId="9266"/>
    <cellStyle name="Ç¥ÁØ_°­´ç (2)_삼사" xfId="9267"/>
    <cellStyle name="C￥AØ_°­´c (2)_삼사_구덕터널배전반설치" xfId="9268"/>
    <cellStyle name="Ç¥ÁØ_°­´ç (2)_삼사_구덕터널배전반설치" xfId="9269"/>
    <cellStyle name="C￥AØ_°­´c (2)_삼사_동아대부민캠퍼스내역서" xfId="9270"/>
    <cellStyle name="Ç¥ÁØ_°­´ç (2)_삼사_동아대부민캠퍼스내역서" xfId="9271"/>
    <cellStyle name="C￥AØ_°³AI OXIDE " xfId="9272"/>
    <cellStyle name="Ç¥ÁØ_0N-HANDLING " xfId="9273"/>
    <cellStyle name="C￥AØ_¼oAI¼º " xfId="9274"/>
    <cellStyle name="Ç¥ÁØ_2.5G MS (2)" xfId="9275"/>
    <cellStyle name="C￥AØ_³e¹≪" xfId="9276"/>
    <cellStyle name="Ç¥ÁØ_5-1±¤°í " xfId="9277"/>
    <cellStyle name="C￥AØ_6-1 A-S" xfId="9278"/>
    <cellStyle name="Ç¥ÁØ_Á¾ÇÕ½Å¼³ " xfId="9279"/>
    <cellStyle name="C￥AØ_A¾CO½A¼³ _기지국집계" xfId="9280"/>
    <cellStyle name="Ç¥ÁØ_Á¾ÇÕ½Å¼³ _기지국집계" xfId="9281"/>
    <cellStyle name="C￥AØ_A¾CO½A¼³ _설계(sample-파워콤-수원-용인국사)" xfId="9282"/>
    <cellStyle name="Ç¥ÁØ_Á¾ÇÕ½Å¼³ _설계(sample-파워콤-수원-용인국사)" xfId="9283"/>
    <cellStyle name="C￥AØ_A¾CO½A¼³ _설계(sample-파워콤-수원-용인국사)_ADM16광단국설계" xfId="9284"/>
    <cellStyle name="Ç¥ÁØ_Á¾ÇÕ½Å¼³ _설계(sample-파워콤-수원-용인국사)_ADM16광단국설계" xfId="9285"/>
    <cellStyle name="C￥AØ_A¾CO½A¼³ºÐ" xfId="9286"/>
    <cellStyle name="Ç¥ÁØ_Á¾ÇÕÃ¶°ÅºÐ " xfId="9287"/>
    <cellStyle name="C￥AØ_A¾COA¶°AºÐ _기지국집계" xfId="9288"/>
    <cellStyle name="Ç¥ÁØ_Á¾ÇÕÃ¶°ÅºÐ _기지국집계" xfId="9289"/>
    <cellStyle name="C￥AØ_A¾COA¶°AºÐ _설계(sample-파워콤-수원-용인국사)" xfId="9290"/>
    <cellStyle name="Ç¥ÁØ_Á¾ÇÕÃ¶°ÅºÐ _설계(sample-파워콤-수원-용인국사)" xfId="9291"/>
    <cellStyle name="C￥AØ_A¾COA¶°AºÐ _설계(sample-파워콤-수원-용인국사)_ADM16광단국설계" xfId="9292"/>
    <cellStyle name="Ç¥ÁØ_Á¾ÇÕÃ¶°ÅºÐ _설계(sample-파워콤-수원-용인국사)_ADM16광단국설계" xfId="9293"/>
    <cellStyle name="C￥AØ_Æ?±a≫cC×" xfId="9294"/>
    <cellStyle name="Ç¥ÁØ_Àü·Â¼ÕÀÍºÐ¼®" xfId="9295"/>
    <cellStyle name="C￥AØ_Au·A¼OAIºÐ¼R" xfId="9296"/>
    <cellStyle name="Ç¥ÁØ_Áý°èÇ¥(2¿ù) " xfId="9297"/>
    <cellStyle name="C￥AØ_CoAo¹yAI °A¾×¿ⓒ½A " xfId="9298"/>
    <cellStyle name="Ç¥ÁØ_laroux" xfId="9299"/>
    <cellStyle name="C￥AØ_laroux_1_A¾CO½A¼³ " xfId="9300"/>
    <cellStyle name="Ç¥ÁØ_laroux_1_Á¾ÇÕ½Å¼³ " xfId="9301"/>
    <cellStyle name="C￥AØ_laroux_1_A¾COA¶°AºÐ " xfId="9302"/>
    <cellStyle name="Ç¥ÁØ_laroux_1_Á¾ÇÕÃ¶°ÅºÐ " xfId="9303"/>
    <cellStyle name="C￥AØ_laroux_A¾CO½A¼³ " xfId="9304"/>
    <cellStyle name="Ç¥ÁØ_laroux_Á¾ÇÕ½Å¼³ " xfId="9305"/>
    <cellStyle name="C￥AØ_laroux_A¾COA¶°AºÐ " xfId="9306"/>
    <cellStyle name="Ç¥ÁØ_laroux_Á¾ÇÕÃ¶°ÅºÐ " xfId="9307"/>
    <cellStyle name="C￥AØ_PERSONAL" xfId="9308"/>
    <cellStyle name="Ç¥ÁØ_Sheet1_¿µ¾÷ÇöÈ² " xfId="9309"/>
    <cellStyle name="C￥AØ_Sheet1_4PART " xfId="9310"/>
    <cellStyle name="Calc Currency (0)" xfId="4666"/>
    <cellStyle name="Calc Currency (2)" xfId="9311"/>
    <cellStyle name="Calc Percent (0)" xfId="9312"/>
    <cellStyle name="Calc Percent (1)" xfId="9313"/>
    <cellStyle name="Calc Percent (2)" xfId="9314"/>
    <cellStyle name="Calc Units (0)" xfId="9315"/>
    <cellStyle name="Calc Units (1)" xfId="9316"/>
    <cellStyle name="Calc Units (2)" xfId="9317"/>
    <cellStyle name="Calculation" xfId="9318"/>
    <cellStyle name="category" xfId="4649"/>
    <cellStyle name="category 2" xfId="9319"/>
    <cellStyle name="Check Cell" xfId="9320"/>
    <cellStyle name="CIAIÆU¸μAⓒ" xfId="9321"/>
    <cellStyle name="Çõ»ê" xfId="9322"/>
    <cellStyle name="CO≫e" xfId="9323"/>
    <cellStyle name="CODE" xfId="9324"/>
    <cellStyle name="ColHdr" xfId="9325"/>
    <cellStyle name="Column Headings" xfId="9326"/>
    <cellStyle name="columns_array" xfId="9327"/>
    <cellStyle name="Comma" xfId="9328"/>
    <cellStyle name="Comma  - Style2" xfId="9329"/>
    <cellStyle name="Comma  - Style3" xfId="9330"/>
    <cellStyle name="Comma  - Style4" xfId="9331"/>
    <cellStyle name="Comma  - Style5" xfId="9332"/>
    <cellStyle name="Comma  - Style6" xfId="9333"/>
    <cellStyle name="Comma  - Style7" xfId="9334"/>
    <cellStyle name="Comma  - Style8" xfId="9335"/>
    <cellStyle name="Comma [0]" xfId="9336"/>
    <cellStyle name="Comma [00]" xfId="9337"/>
    <cellStyle name="Comma [0⢰_SATOCPX" xfId="9338"/>
    <cellStyle name="Comma [2]" xfId="9339"/>
    <cellStyle name="Comma 000's" xfId="9340"/>
    <cellStyle name="Comma 000's Zero" xfId="9341"/>
    <cellStyle name="Comma 000's_2005AOP_Security Korea_20041122" xfId="9342"/>
    <cellStyle name="comma zerodec" xfId="9343"/>
    <cellStyle name="comma zerodec 2" xfId="9344"/>
    <cellStyle name="comma zerodec_07-67(정부중앙청사전산용배전설비교체및기타공사(분전반)-행정안전부)" xfId="9345"/>
    <cellStyle name="Comma_ SG&amp;A Bridge" xfId="9346"/>
    <cellStyle name="Comma0" xfId="9347"/>
    <cellStyle name="Comm뼬_E&amp;ONW2" xfId="9348"/>
    <cellStyle name="Company Info" xfId="9349"/>
    <cellStyle name="Contents Heading 1" xfId="9350"/>
    <cellStyle name="Contents Heading 2" xfId="9351"/>
    <cellStyle name="Contents Heading 3" xfId="9352"/>
    <cellStyle name="Copied" xfId="9353"/>
    <cellStyle name="CoverHeadline1" xfId="9354"/>
    <cellStyle name="Cur_x0002_6怑" xfId="9355"/>
    <cellStyle name="Curr" xfId="9356"/>
    <cellStyle name="Curre~cy [0]_MATERAL2" xfId="9357"/>
    <cellStyle name="Curren?_x0012_퐀_x0017_?" xfId="9358"/>
    <cellStyle name="Curren?_x0012_퐀_x0017_????????" xfId="9359"/>
    <cellStyle name="Currenby_Cash&amp;DSO Chart" xfId="9360"/>
    <cellStyle name="Currency" xfId="9361"/>
    <cellStyle name="Currency (0.00)" xfId="9362"/>
    <cellStyle name="Currency [0]" xfId="9363"/>
    <cellStyle name="Currency [00]" xfId="9364"/>
    <cellStyle name="Currency 2" xfId="9365"/>
    <cellStyle name="currency-$" xfId="9366"/>
    <cellStyle name="Currency_ SG&amp;A Bridge " xfId="4667"/>
    <cellStyle name="Currency0" xfId="9367"/>
    <cellStyle name="Currency1" xfId="9368"/>
    <cellStyle name="Currency1 2" xfId="9369"/>
    <cellStyle name="Currency1_07-67(정부중앙청사전산용배전설비교체및기타공사(분전반)-행정안전부)" xfId="9370"/>
    <cellStyle name="Curr技ncy [0]_Q4 FY96_PLDT" xfId="9371"/>
    <cellStyle name="Data" xfId="9372"/>
    <cellStyle name="Date" xfId="9373"/>
    <cellStyle name="Date Short" xfId="9374"/>
    <cellStyle name="Date_03-02-P002 용인추가공사" xfId="9375"/>
    <cellStyle name="DD" xfId="9376"/>
    <cellStyle name="DELTA" xfId="9377"/>
    <cellStyle name="Description" xfId="9378"/>
    <cellStyle name="Dezimal [0]_Ausdruck RUND (D)" xfId="9379"/>
    <cellStyle name="Dezimal_Ausdruck RUND (D)" xfId="9380"/>
    <cellStyle name="discount" xfId="9381"/>
    <cellStyle name="Display" xfId="9382"/>
    <cellStyle name="Display Price" xfId="9383"/>
    <cellStyle name="Dollar (zero dec)" xfId="9384"/>
    <cellStyle name="Dollar (zero dec) 2" xfId="9385"/>
    <cellStyle name="Dollar (zero dec)_07-67(정부중앙청사전산용배전설비교체및기타공사(분전반)-행정안전부)" xfId="9386"/>
    <cellStyle name="EA(개수표시)" xfId="9387"/>
    <cellStyle name="E­Æo±aE￡" xfId="9388"/>
    <cellStyle name="È­æó±âè£" xfId="9389"/>
    <cellStyle name="E­æo±ae￡_20091030 2회추경 내역서(도로번호인식)" xfId="9390"/>
    <cellStyle name="È­æó±âè£_20091030 2회추경 내역서(도로번호인식)" xfId="9391"/>
    <cellStyle name="E­æo±ae￡_가로등내역_장" xfId="9392"/>
    <cellStyle name="È­æó±âè£_가로등내역_장" xfId="9393"/>
    <cellStyle name="E­æo±ae￡_내역_0508" xfId="9394"/>
    <cellStyle name="È­æó±âè£_설계서_0627_제출" xfId="9395"/>
    <cellStyle name="E­æo±ae￡_소실마을_내역_0203" xfId="9396"/>
    <cellStyle name="È­æó±âè£_소실마을_내역_0203" xfId="9397"/>
    <cellStyle name="E­Æo±aE￡0" xfId="9398"/>
    <cellStyle name="È­æó±âè£0" xfId="9399"/>
    <cellStyle name="E­æo±ae￡0_20091030 2회추경 내역서(도로번호인식)" xfId="9400"/>
    <cellStyle name="È­æó±âè£0_20091030 2회추경 내역서(도로번호인식)" xfId="9401"/>
    <cellStyle name="E­æo±ae￡0_가로등내역_장" xfId="9402"/>
    <cellStyle name="È­æó±âè£0_가로등내역_장" xfId="9403"/>
    <cellStyle name="E­æo±ae￡0_내역_0508" xfId="9404"/>
    <cellStyle name="È­æó±âè£0_설계서_0627_제출" xfId="9405"/>
    <cellStyle name="E­æo±ae￡0_소실마을_내역_0203" xfId="9406"/>
    <cellStyle name="È­æó±âè£0_소실마을_내역_0203" xfId="9407"/>
    <cellStyle name="Enter Currency (0)" xfId="9408"/>
    <cellStyle name="Enter Currency (2)" xfId="9409"/>
    <cellStyle name="Enter Units (0)" xfId="9410"/>
    <cellStyle name="Enter Units (1)" xfId="9411"/>
    <cellStyle name="Enter Units (2)" xfId="9412"/>
    <cellStyle name="Entered" xfId="9413"/>
    <cellStyle name="Euro" xfId="9414"/>
    <cellStyle name="Explanatory Text" xfId="9415"/>
    <cellStyle name="F2" xfId="9416"/>
    <cellStyle name="F3" xfId="9417"/>
    <cellStyle name="F4" xfId="9418"/>
    <cellStyle name="F5" xfId="9419"/>
    <cellStyle name="F6" xfId="9420"/>
    <cellStyle name="F7" xfId="9421"/>
    <cellStyle name="F8" xfId="9422"/>
    <cellStyle name="FinePrint" xfId="9423"/>
    <cellStyle name="Fixed" xfId="9424"/>
    <cellStyle name="Followed Hyperlink" xfId="9425"/>
    <cellStyle name="G/표준" xfId="9426"/>
    <cellStyle name="G10" xfId="9427"/>
    <cellStyle name="ǦǦ_x0003_" xfId="9428"/>
    <cellStyle name="Good" xfId="9429"/>
    <cellStyle name="Grey" xfId="4650"/>
    <cellStyle name="Grey 2" xfId="9430"/>
    <cellStyle name="Grey_07-67(정부중앙청사전산용배전설비교체및기타공사(분전반)-행정안전부)" xfId="9431"/>
    <cellStyle name="group" xfId="9432"/>
    <cellStyle name="H1" xfId="9433"/>
    <cellStyle name="H2" xfId="9434"/>
    <cellStyle name="head" xfId="9435"/>
    <cellStyle name="head 1" xfId="9436"/>
    <cellStyle name="head 1-1" xfId="9437"/>
    <cellStyle name="HEADER" xfId="4651"/>
    <cellStyle name="HEADER 2" xfId="9438"/>
    <cellStyle name="Header1" xfId="4652"/>
    <cellStyle name="Header2" xfId="4653"/>
    <cellStyle name="Heading" xfId="9439"/>
    <cellStyle name="Heading 1" xfId="9440"/>
    <cellStyle name="Heading 2" xfId="9441"/>
    <cellStyle name="Heading 3" xfId="9442"/>
    <cellStyle name="Heading 4" xfId="9443"/>
    <cellStyle name="Heading1" xfId="9444"/>
    <cellStyle name="Heading2" xfId="9445"/>
    <cellStyle name="Heading2Divider" xfId="9446"/>
    <cellStyle name="HEADINGS" xfId="9447"/>
    <cellStyle name="HEADINGSTOP" xfId="9448"/>
    <cellStyle name="Helv8_PFD4.XLS" xfId="9449"/>
    <cellStyle name="HIGHLIGHT" xfId="9450"/>
    <cellStyle name="Hyperlink" xfId="9451"/>
    <cellStyle name="Îáû÷íûé_PERSONAL" xfId="9452"/>
    <cellStyle name="iles|_x0005_h" xfId="9453"/>
    <cellStyle name="Input" xfId="9454"/>
    <cellStyle name="Input [yellow]" xfId="4654"/>
    <cellStyle name="Input [yellow] 2" xfId="9455"/>
    <cellStyle name="Input [yellow]_07-67(정부중앙청사전산용배전설비교체및기타공사(분전반)-행정안전부)" xfId="9456"/>
    <cellStyle name="Input Price" xfId="9457"/>
    <cellStyle name="Input Quantity" xfId="9458"/>
    <cellStyle name="Input Single Cell" xfId="9459"/>
    <cellStyle name="Input_1215 KT 동안산지사 보수공사(전기)2003.xls" xfId="9460"/>
    <cellStyle name="InputBodyCurr" xfId="9461"/>
    <cellStyle name="InputBodyDate" xfId="9462"/>
    <cellStyle name="InputBodyText" xfId="9463"/>
    <cellStyle name="InputColor" xfId="9464"/>
    <cellStyle name="IP" xfId="9465"/>
    <cellStyle name="Item" xfId="9466"/>
    <cellStyle name="Item Input" xfId="9467"/>
    <cellStyle name="_x0001__x0002_ĵĵ_x0007__x0009_ĵĵ_x000d__x000d_ƨƬ_x0001__x0002_ƨƬ_x0007__x000d_ǒǓ_x0009__x000d_ǜǜ_x000d__x000d_ǪǪ_x0007__x0007__x0005__x0005__x0010__x0001_ဠ" xfId="9468"/>
    <cellStyle name="kg" xfId="9469"/>
    <cellStyle name="L`" xfId="9470"/>
    <cellStyle name="les" xfId="9471"/>
    <cellStyle name="Link Currency (0)" xfId="9472"/>
    <cellStyle name="Link Currency (2)" xfId="9473"/>
    <cellStyle name="Link Units (0)" xfId="9474"/>
    <cellStyle name="Link Units (1)" xfId="9475"/>
    <cellStyle name="Link Units (2)" xfId="9476"/>
    <cellStyle name="Linked Cell" xfId="9477"/>
    <cellStyle name="LongDesc" xfId="9478"/>
    <cellStyle name="M" xfId="9479"/>
    <cellStyle name="M_(에이알)제출견적서-정부통합전산센터100526" xfId="9480"/>
    <cellStyle name="M_실적원가" xfId="9481"/>
    <cellStyle name="M_일반원가" xfId="9482"/>
    <cellStyle name="M2" xfId="9483"/>
    <cellStyle name="M3" xfId="9484"/>
    <cellStyle name="Midtitle" xfId="9485"/>
    <cellStyle name="Miglia - Stile1" xfId="9486"/>
    <cellStyle name="Miglia - Stile2" xfId="9487"/>
    <cellStyle name="Miglia - Stile3" xfId="9488"/>
    <cellStyle name="Miglia - Stile4" xfId="9489"/>
    <cellStyle name="Miglia - Stile5" xfId="9490"/>
    <cellStyle name="Milliers [0]_399GC10" xfId="9491"/>
    <cellStyle name="Milliers_399GC10" xfId="9492"/>
    <cellStyle name="Model" xfId="4655"/>
    <cellStyle name="Model 2" xfId="9493"/>
    <cellStyle name="Model_전기내역서 표지1" xfId="9494"/>
    <cellStyle name="Mon?aire [0]_399GC10" xfId="9495"/>
    <cellStyle name="Mon?aire_399GC10" xfId="9496"/>
    <cellStyle name="MS Proofing Tools" xfId="9497"/>
    <cellStyle name="nego report" xfId="9498"/>
    <cellStyle name="Neutral" xfId="9499"/>
    <cellStyle name="New" xfId="9500"/>
    <cellStyle name="NO" xfId="9501"/>
    <cellStyle name="no dec" xfId="4656"/>
    <cellStyle name="NO." xfId="9502"/>
    <cellStyle name="NO_1111" xfId="9503"/>
    <cellStyle name="nohs" xfId="9504"/>
    <cellStyle name="normal" xfId="9505"/>
    <cellStyle name="Normal - Stile6" xfId="9506"/>
    <cellStyle name="Normal - Stile7" xfId="9507"/>
    <cellStyle name="Normal - Stile8" xfId="9508"/>
    <cellStyle name="Normal - Style1" xfId="4657"/>
    <cellStyle name="Normal - Style1 2" xfId="9509"/>
    <cellStyle name="Normal - Style1_07-67(정부중앙청사전산용배전설비교체및기타공사(분전반)-행정안전부)" xfId="9510"/>
    <cellStyle name="Normal - Style2" xfId="9511"/>
    <cellStyle name="Normal - Style3" xfId="9512"/>
    <cellStyle name="Normal - Style4" xfId="9513"/>
    <cellStyle name="Normal - Style5" xfId="9514"/>
    <cellStyle name="Normal - Style6" xfId="9515"/>
    <cellStyle name="Normal - Style7" xfId="9516"/>
    <cellStyle name="Normal - Style8" xfId="9517"/>
    <cellStyle name="Normal - 유형1" xfId="9518"/>
    <cellStyle name="Normal_ SG&amp;A Bridge " xfId="4668"/>
    <cellStyle name="Note" xfId="9519"/>
    <cellStyle name="N䁯rmal_MCOE Summary (5)_98선급금" xfId="9520"/>
    <cellStyle name="Œ…?æ맖?e [0.00]_laroux" xfId="9521"/>
    <cellStyle name="Œ…?æ맖?e_laroux" xfId="9522"/>
    <cellStyle name="Œ…‹æØ‚è [0.00]_laroux" xfId="9523"/>
    <cellStyle name="Œ…‹æØ‚è_laroux" xfId="9524"/>
    <cellStyle name="Ôèíàíñîâûé [0]_PERSONAL" xfId="9525"/>
    <cellStyle name="Ôèíàíñîâûé_PERSONAL" xfId="9526"/>
    <cellStyle name="oft Excel]_x000d__x000a_Comment=The open=/f lines load custom functions into the Paste Function list._x000d__x000a_Maximized=3_x000d__x000a_AutoFormat=" xfId="9527"/>
    <cellStyle name="oh" xfId="9528"/>
    <cellStyle name="Oormal_Q3-RPT TRK_갬적-갑지 (3)" xfId="9529"/>
    <cellStyle name="Option" xfId="9530"/>
    <cellStyle name="Output" xfId="9531"/>
    <cellStyle name="Output Single Cell" xfId="9532"/>
    <cellStyle name="Output_정부종합청사_UPS교체_FMS 연동_100510" xfId="9533"/>
    <cellStyle name="p/n" xfId="9534"/>
    <cellStyle name="Package Size" xfId="9535"/>
    <cellStyle name="per.style" xfId="9536"/>
    <cellStyle name="Percent" xfId="9537"/>
    <cellStyle name="Percent (0)" xfId="9538"/>
    <cellStyle name="Percent [0]" xfId="9539"/>
    <cellStyle name="Percent [00]" xfId="9540"/>
    <cellStyle name="Percent [2]" xfId="4658"/>
    <cellStyle name="Percent 2" xfId="9541"/>
    <cellStyle name="Percent_!간지" xfId="9542"/>
    <cellStyle name="PrePop Currency (0)" xfId="9543"/>
    <cellStyle name="PrePop Currency (2)" xfId="9544"/>
    <cellStyle name="PrePop Units (0)" xfId="9545"/>
    <cellStyle name="PrePop Units (1)" xfId="9546"/>
    <cellStyle name="PrePop Units (2)" xfId="9547"/>
    <cellStyle name="Price" xfId="9548"/>
    <cellStyle name="PRICE2" xfId="9549"/>
    <cellStyle name="Prices" xfId="9550"/>
    <cellStyle name="Print Heading" xfId="9551"/>
    <cellStyle name="PSChar" xfId="9552"/>
    <cellStyle name="R?" xfId="9553"/>
    <cellStyle name="Recipe" xfId="9554"/>
    <cellStyle name="Recipe Heading" xfId="9555"/>
    <cellStyle name="regstoresfromspecstores" xfId="9556"/>
    <cellStyle name="Regular Type" xfId="9557"/>
    <cellStyle name="Released" xfId="9558"/>
    <cellStyle name="Revenue" xfId="9559"/>
    <cellStyle name="RevList" xfId="9560"/>
    <cellStyle name="RptTitle" xfId="9561"/>
    <cellStyle name="s]_x000d__x000a_run=c:\Hedgehog\app31.exe_x000d__x000a_spooler=yes_x000d__x000a_load=_x000d__x000a_run=_x000d__x000a_Beep=yes_x000d__x000a_NullPort=None_x000d__x000a_BorderWidth=3_x000d__x000a_CursorBlinkRate=530_x000d__x000a_D" xfId="9562"/>
    <cellStyle name="sbt2" xfId="9563"/>
    <cellStyle name="sche|_x0005_" xfId="9564"/>
    <cellStyle name="sh" xfId="9565"/>
    <cellStyle name="SHADEDSTORES" xfId="9566"/>
    <cellStyle name="small descr." xfId="9567"/>
    <cellStyle name="Small Heading" xfId="9568"/>
    <cellStyle name="specstores" xfId="9569"/>
    <cellStyle name="ssh" xfId="9570"/>
    <cellStyle name="_x0001__x0002_ƨƬ_x0007__x000d_ǒǓ_x0009__x000d_ǜǜ_x000d__x000d_ǪǪ_x0007__x0007__x0005__x0005__x0010__x0001_ဠ" xfId="9571"/>
    <cellStyle name="STANDARD" xfId="9572"/>
    <cellStyle name="STA표시" xfId="9573"/>
    <cellStyle name="STD" xfId="9574"/>
    <cellStyle name="Sub" xfId="9575"/>
    <cellStyle name="subhead" xfId="4659"/>
    <cellStyle name="SubHeading" xfId="9576"/>
    <cellStyle name="subt1" xfId="9577"/>
    <cellStyle name="Subtotal" xfId="9578"/>
    <cellStyle name="Subtotal 1" xfId="9579"/>
    <cellStyle name="Suggested Quantity" xfId="9580"/>
    <cellStyle name="T=?cm표시" xfId="9581"/>
    <cellStyle name="testtitle" xfId="9582"/>
    <cellStyle name="text" xfId="9583"/>
    <cellStyle name="Text Indent A" xfId="9584"/>
    <cellStyle name="Text Indent B" xfId="9585"/>
    <cellStyle name="Text Indent C" xfId="9586"/>
    <cellStyle name="þ?b?þ?b?þ?b?þ?b?þ?b?þ?b?þ?b灌þ?b?þ?&lt;?b?þ?b濬þ?b?þ?b?þ昰_x0018_?þ????_x0008_" xfId="9587"/>
    <cellStyle name="þ൚b⍼þ൪b⎨þൺb⏜þඊb␌þකb濰þඪb瀠þයb灌þ්b炈þ宐&lt;෢b濈þෲb濬þขb瀐þฒb瀰þ昰_x0018_⋸þ㤕䰀ጤܕ_x0008_" xfId="9588"/>
    <cellStyle name="Title" xfId="9589"/>
    <cellStyle name="title [1]" xfId="4669"/>
    <cellStyle name="title [2]" xfId="4670"/>
    <cellStyle name="Title_07-67(정부중앙청사전산용배전설비교체및기타공사(분전반)-행정안전부)" xfId="9590"/>
    <cellStyle name="Title2" xfId="9591"/>
    <cellStyle name="TON표시" xfId="9592"/>
    <cellStyle name="Total" xfId="9593"/>
    <cellStyle name="TotalCurr" xfId="9594"/>
    <cellStyle name="TotalHdr" xfId="9595"/>
    <cellStyle name="UM" xfId="9596"/>
    <cellStyle name="Under Comma 000's" xfId="9597"/>
    <cellStyle name="Unit" xfId="9598"/>
    <cellStyle name="Unprot" xfId="9599"/>
    <cellStyle name="Unprot$" xfId="9600"/>
    <cellStyle name="Unprot_구덕터널배전반설치" xfId="9601"/>
    <cellStyle name="Unprotect" xfId="9602"/>
    <cellStyle name="Update" xfId="9603"/>
    <cellStyle name="W?rung [0]_Ausdruck RUND (D)" xfId="9604"/>
    <cellStyle name="W?rung_Ausdruck RUND (D)" xfId="9605"/>
    <cellStyle name="Währung [0]_TRAHOURS" xfId="9606"/>
    <cellStyle name="Währung_TRAHOURS" xfId="9607"/>
    <cellStyle name="Warning Text" xfId="9608"/>
    <cellStyle name="XLS'|_x0005_t" xfId="9609"/>
    <cellStyle name="YONG " xfId="9610"/>
    <cellStyle name="Ͱ" xfId="9611"/>
    <cellStyle name="μU¿¡ ¿A´A CIAIÆU¸μAⓒ" xfId="9612"/>
    <cellStyle name="Φ000표시(관경)" xfId="9613"/>
    <cellStyle name="パーセント_技計ｾﾝﾀ" xfId="9614"/>
    <cellStyle name="ハイパーリンク_NT見10" xfId="9615"/>
    <cellStyle name="_x0010__x0001_ဠ" xfId="9616"/>
    <cellStyle name="|?ドE" xfId="9617"/>
    <cellStyle name="" xfId="9618"/>
    <cellStyle name="견적" xfId="9619"/>
    <cellStyle name="고정소숫점" xfId="9620"/>
    <cellStyle name="고정소숫점 2" xfId="9621"/>
    <cellStyle name="고정소숫점_KT 동안산지사 보수공사(통신) 내역 및 산출서" xfId="9622"/>
    <cellStyle name="고정출력1" xfId="9623"/>
    <cellStyle name="고정출력1 2" xfId="9624"/>
    <cellStyle name="고정출력1_KT 동안산지사 보수공사(통신) 내역 및 산출서" xfId="9625"/>
    <cellStyle name="고정출력2" xfId="9626"/>
    <cellStyle name="고정출력2 2" xfId="9627"/>
    <cellStyle name="고정출력2_KT 동안산지사 보수공사(통신) 내역 및 산출서" xfId="9628"/>
    <cellStyle name="공백" xfId="9629"/>
    <cellStyle name="공백1" xfId="9630"/>
    <cellStyle name="공백1수" xfId="9631"/>
    <cellStyle name="공사원가계산서(조경)" xfId="9632"/>
    <cellStyle name="공종" xfId="9633"/>
    <cellStyle name="괘선" xfId="9634"/>
    <cellStyle name="괘선1" xfId="9635"/>
    <cellStyle name="咬訌裝?INCOM1" xfId="9636"/>
    <cellStyle name="咬訌裝?INCOM10" xfId="9637"/>
    <cellStyle name="咬訌裝?INCOM2" xfId="9638"/>
    <cellStyle name="咬訌裝?INCOM3" xfId="9639"/>
    <cellStyle name="咬訌裝?INCOM4" xfId="9640"/>
    <cellStyle name="咬訌裝?INCOM5" xfId="9641"/>
    <cellStyle name="咬訌裝?INCOM6" xfId="9642"/>
    <cellStyle name="咬訌裝?INCOM7" xfId="9643"/>
    <cellStyle name="咬訌裝?INCOM8" xfId="9644"/>
    <cellStyle name="咬訌裝?INCOM9" xfId="9645"/>
    <cellStyle name="咬訌裝?PRIB11" xfId="9646"/>
    <cellStyle name="구        분" xfId="9647"/>
    <cellStyle name="글꼴" xfId="9648"/>
    <cellStyle name="금액" xfId="9649"/>
    <cellStyle name="기계" xfId="9650"/>
    <cellStyle name="김해전기" xfId="9651"/>
    <cellStyle name="끼_x0001_?" xfId="9652"/>
    <cellStyle name="날짜" xfId="9653"/>
    <cellStyle name="날짜 2" xfId="9654"/>
    <cellStyle name="날짜_KT 동안산지사 보수공사(통신) 내역 및 산출서" xfId="9655"/>
    <cellStyle name="남기옥" xfId="9656"/>
    <cellStyle name="내역" xfId="9657"/>
    <cellStyle name="내역서" xfId="9658"/>
    <cellStyle name="네모제목" xfId="9659"/>
    <cellStyle name="단위" xfId="9660"/>
    <cellStyle name="단위(원)" xfId="9661"/>
    <cellStyle name="단위_20091030 2회추경 내역서(도로번호인식)" xfId="9662"/>
    <cellStyle name="달러" xfId="9663"/>
    <cellStyle name="달러 2" xfId="9664"/>
    <cellStyle name="달러_KT 동안산지사 보수공사(통신) 내역 및 산출서" xfId="9665"/>
    <cellStyle name="뒤에 오는 하이퍼링크" xfId="4671"/>
    <cellStyle name="드럼단위" xfId="9666"/>
    <cellStyle name="똿떓죶Ø괻 [0.00]_PRODUCT DETAIL Q1" xfId="9667"/>
    <cellStyle name="똿떓죶Ø괻_PRODUCT DETAIL Q1" xfId="9668"/>
    <cellStyle name="똿뗦먛귟 [0.00]_laroux" xfId="9669"/>
    <cellStyle name="똿뗦먛귟_laroux" xfId="9670"/>
    <cellStyle name="마이너스키" xfId="9671"/>
    <cellStyle name="마ㅊ춤" xfId="9672"/>
    <cellStyle name="면적표시" xfId="9673"/>
    <cellStyle name="묮뎋 [0.00]_PRODUCT DETAIL Q1" xfId="9674"/>
    <cellStyle name="묮뎋_PRODUCT DETAIL Q1" xfId="9675"/>
    <cellStyle name="믅됞 [0.00]_laroux" xfId="9676"/>
    <cellStyle name="믅됞_laroux" xfId="9677"/>
    <cellStyle name="未定義" xfId="9678"/>
    <cellStyle name="배분" xfId="9679"/>
    <cellStyle name="백" xfId="9680"/>
    <cellStyle name="백분율" xfId="4644" builtinId="5"/>
    <cellStyle name="백분율 [△1]" xfId="9681"/>
    <cellStyle name="백분율 [△2]" xfId="9682"/>
    <cellStyle name="백분율 [0]" xfId="4672"/>
    <cellStyle name="백분율 [2]" xfId="4673"/>
    <cellStyle name="백분율 2" xfId="9683"/>
    <cellStyle name="백분율 3" xfId="9684"/>
    <cellStyle name="백분율 4" xfId="10394"/>
    <cellStyle name="백분율［△1］" xfId="9685"/>
    <cellStyle name="백분율［△2］" xfId="9686"/>
    <cellStyle name="병합 후 가운데 맞춤" xfId="9687"/>
    <cellStyle name="병합 후 가운데 정열" xfId="9688"/>
    <cellStyle name="분수" xfId="9689"/>
    <cellStyle name="뷭?" xfId="9690"/>
    <cellStyle name="빨간색" xfId="9691"/>
    <cellStyle name="빨강" xfId="9692"/>
    <cellStyle name="常规_Quotation Temp Internal Version 20050516" xfId="9693"/>
    <cellStyle name="선택영역의 가운데로" xfId="9694"/>
    <cellStyle name="설계변경" xfId="9695"/>
    <cellStyle name="설계서" xfId="9696"/>
    <cellStyle name="설계서-내용" xfId="9697"/>
    <cellStyle name="설계서-내용-소수점" xfId="9698"/>
    <cellStyle name="설계서-내용-우" xfId="9699"/>
    <cellStyle name="설계서-내용-좌" xfId="9700"/>
    <cellStyle name="설계서-소제목" xfId="9701"/>
    <cellStyle name="설계서-타이틀" xfId="9702"/>
    <cellStyle name="설계서-항목" xfId="9703"/>
    <cellStyle name="셈迷?XLS!check_filesche|_x0005_" xfId="9704"/>
    <cellStyle name="수당" xfId="9705"/>
    <cellStyle name="수당2" xfId="9706"/>
    <cellStyle name="수량" xfId="9707"/>
    <cellStyle name="수량1" xfId="9708"/>
    <cellStyle name="수목명" xfId="9709"/>
    <cellStyle name="수산" xfId="9710"/>
    <cellStyle name="숫자" xfId="9711"/>
    <cellStyle name="숫자(R)" xfId="9712"/>
    <cellStyle name="숫자(R) 2" xfId="9713"/>
    <cellStyle name="쉼표 [0]" xfId="1" builtinId="6"/>
    <cellStyle name="쉼표 [0] 10" xfId="10391"/>
    <cellStyle name="쉼표 [0] 2" xfId="7"/>
    <cellStyle name="쉼표 [0] 2 10" xfId="9714"/>
    <cellStyle name="쉼표 [0] 2 11" xfId="9715"/>
    <cellStyle name="쉼표 [0] 2 12" xfId="9716"/>
    <cellStyle name="쉼표 [0] 2 13" xfId="4684"/>
    <cellStyle name="쉼표 [0] 2 14" xfId="9717"/>
    <cellStyle name="쉼표 [0] 2 2" xfId="6"/>
    <cellStyle name="쉼표 [0] 2 2 2" xfId="9718"/>
    <cellStyle name="쉼표 [0] 2 3" xfId="9719"/>
    <cellStyle name="쉼표 [0] 2 4" xfId="9720"/>
    <cellStyle name="쉼표 [0] 2 5" xfId="9721"/>
    <cellStyle name="쉼표 [0] 2 6" xfId="9722"/>
    <cellStyle name="쉼표 [0] 2 7" xfId="9723"/>
    <cellStyle name="쉼표 [0] 2 8" xfId="9724"/>
    <cellStyle name="쉼표 [0] 2 9" xfId="9725"/>
    <cellStyle name="쉼표 [0] 2_01-01-01.전화 및 LAN  설비공사" xfId="9726"/>
    <cellStyle name="쉼표 [0] 3" xfId="4647"/>
    <cellStyle name="쉼표 [0] 3 2" xfId="4"/>
    <cellStyle name="쉼표 [0] 3 2 2" xfId="4648"/>
    <cellStyle name="쉼표 [0] 3_1214 KT 동안산지사 보수공사(전기)2003" xfId="9727"/>
    <cellStyle name="쉼표 [0] 4" xfId="4674"/>
    <cellStyle name="쉼표 [0] 4 2" xfId="9728"/>
    <cellStyle name="쉼표 [0] 4 3" xfId="9729"/>
    <cellStyle name="쉼표 [0] 4 4" xfId="9730"/>
    <cellStyle name="쉼표 [0] 4 5" xfId="9731"/>
    <cellStyle name="쉼표 [0] 4 6" xfId="9732"/>
    <cellStyle name="쉼표 [0] 4_01-01-02.TV공청  설비공사" xfId="9733"/>
    <cellStyle name="쉼표 [0] 5" xfId="9734"/>
    <cellStyle name="쉼표 [0] 6" xfId="9735"/>
    <cellStyle name="쉼표 [0] 7" xfId="9736"/>
    <cellStyle name="쉼표 [0] 8" xfId="9737"/>
    <cellStyle name="쉼표 [0] 9" xfId="9738"/>
    <cellStyle name="스타일 1" xfId="4675"/>
    <cellStyle name="스타일 10" xfId="9739"/>
    <cellStyle name="스타일 100" xfId="9740"/>
    <cellStyle name="스타일 101" xfId="9741"/>
    <cellStyle name="스타일 102" xfId="9742"/>
    <cellStyle name="스타일 103" xfId="9743"/>
    <cellStyle name="스타일 104" xfId="9744"/>
    <cellStyle name="스타일 105" xfId="9745"/>
    <cellStyle name="스타일 106" xfId="9746"/>
    <cellStyle name="스타일 107" xfId="9747"/>
    <cellStyle name="스타일 108" xfId="9748"/>
    <cellStyle name="스타일 109" xfId="9749"/>
    <cellStyle name="스타일 11" xfId="9750"/>
    <cellStyle name="스타일 110" xfId="9751"/>
    <cellStyle name="스타일 111" xfId="9752"/>
    <cellStyle name="스타일 112" xfId="9753"/>
    <cellStyle name="스타일 113" xfId="9754"/>
    <cellStyle name="스타일 114" xfId="9755"/>
    <cellStyle name="스타일 115" xfId="9756"/>
    <cellStyle name="스타일 116" xfId="9757"/>
    <cellStyle name="스타일 117" xfId="9758"/>
    <cellStyle name="스타일 118" xfId="9759"/>
    <cellStyle name="스타일 119" xfId="9760"/>
    <cellStyle name="스타일 12" xfId="9761"/>
    <cellStyle name="스타일 120" xfId="9762"/>
    <cellStyle name="스타일 121" xfId="9763"/>
    <cellStyle name="스타일 122" xfId="9764"/>
    <cellStyle name="스타일 123" xfId="9765"/>
    <cellStyle name="스타일 124" xfId="9766"/>
    <cellStyle name="스타일 125" xfId="9767"/>
    <cellStyle name="스타일 126" xfId="9768"/>
    <cellStyle name="스타일 127" xfId="9769"/>
    <cellStyle name="스타일 128" xfId="9770"/>
    <cellStyle name="스타일 129" xfId="9771"/>
    <cellStyle name="스타일 13" xfId="9772"/>
    <cellStyle name="스타일 130" xfId="9773"/>
    <cellStyle name="스타일 131" xfId="9774"/>
    <cellStyle name="스타일 132" xfId="9775"/>
    <cellStyle name="스타일 133" xfId="9776"/>
    <cellStyle name="스타일 134" xfId="9777"/>
    <cellStyle name="스타일 135" xfId="9778"/>
    <cellStyle name="스타일 136" xfId="9779"/>
    <cellStyle name="스타일 137" xfId="9780"/>
    <cellStyle name="스타일 138" xfId="9781"/>
    <cellStyle name="스타일 139" xfId="9782"/>
    <cellStyle name="스타일 14" xfId="9783"/>
    <cellStyle name="스타일 140" xfId="9784"/>
    <cellStyle name="스타일 141" xfId="9785"/>
    <cellStyle name="스타일 142" xfId="9786"/>
    <cellStyle name="스타일 143" xfId="9787"/>
    <cellStyle name="스타일 144" xfId="9788"/>
    <cellStyle name="스타일 145" xfId="9789"/>
    <cellStyle name="스타일 146" xfId="9790"/>
    <cellStyle name="스타일 147" xfId="9791"/>
    <cellStyle name="스타일 148" xfId="9792"/>
    <cellStyle name="스타일 149" xfId="9793"/>
    <cellStyle name="스타일 15" xfId="9794"/>
    <cellStyle name="스타일 150" xfId="9795"/>
    <cellStyle name="스타일 151" xfId="9796"/>
    <cellStyle name="스타일 152" xfId="9797"/>
    <cellStyle name="스타일 153" xfId="9798"/>
    <cellStyle name="스타일 154" xfId="9799"/>
    <cellStyle name="스타일 155" xfId="9800"/>
    <cellStyle name="스타일 156" xfId="9801"/>
    <cellStyle name="스타일 157" xfId="9802"/>
    <cellStyle name="스타일 158" xfId="9803"/>
    <cellStyle name="스타일 159" xfId="9804"/>
    <cellStyle name="스타일 16" xfId="9805"/>
    <cellStyle name="스타일 160" xfId="9806"/>
    <cellStyle name="스타일 161" xfId="9807"/>
    <cellStyle name="스타일 162" xfId="9808"/>
    <cellStyle name="스타일 163" xfId="9809"/>
    <cellStyle name="스타일 164" xfId="9810"/>
    <cellStyle name="스타일 165" xfId="9811"/>
    <cellStyle name="스타일 166" xfId="9812"/>
    <cellStyle name="스타일 167" xfId="9813"/>
    <cellStyle name="스타일 168" xfId="9814"/>
    <cellStyle name="스타일 169" xfId="9815"/>
    <cellStyle name="스타일 17" xfId="9816"/>
    <cellStyle name="스타일 170" xfId="9817"/>
    <cellStyle name="스타일 171" xfId="9818"/>
    <cellStyle name="스타일 172" xfId="9819"/>
    <cellStyle name="스타일 173" xfId="9820"/>
    <cellStyle name="스타일 174" xfId="9821"/>
    <cellStyle name="스타일 175" xfId="9822"/>
    <cellStyle name="스타일 176" xfId="9823"/>
    <cellStyle name="스타일 177" xfId="9824"/>
    <cellStyle name="스타일 178" xfId="9825"/>
    <cellStyle name="스타일 179" xfId="9826"/>
    <cellStyle name="스타일 18" xfId="9827"/>
    <cellStyle name="스타일 180" xfId="9828"/>
    <cellStyle name="스타일 181" xfId="9829"/>
    <cellStyle name="스타일 182" xfId="9830"/>
    <cellStyle name="스타일 183" xfId="9831"/>
    <cellStyle name="스타일 184" xfId="9832"/>
    <cellStyle name="스타일 185" xfId="9833"/>
    <cellStyle name="스타일 186" xfId="9834"/>
    <cellStyle name="스타일 187" xfId="9835"/>
    <cellStyle name="스타일 188" xfId="9836"/>
    <cellStyle name="스타일 189" xfId="9837"/>
    <cellStyle name="스타일 19" xfId="9838"/>
    <cellStyle name="스타일 190" xfId="9839"/>
    <cellStyle name="스타일 191" xfId="9840"/>
    <cellStyle name="스타일 192" xfId="9841"/>
    <cellStyle name="스타일 193" xfId="9842"/>
    <cellStyle name="스타일 194" xfId="9843"/>
    <cellStyle name="스타일 195" xfId="9844"/>
    <cellStyle name="스타일 196" xfId="9845"/>
    <cellStyle name="스타일 197" xfId="9846"/>
    <cellStyle name="스타일 198" xfId="9847"/>
    <cellStyle name="스타일 199" xfId="9848"/>
    <cellStyle name="스타일 2" xfId="9849"/>
    <cellStyle name="스타일 20" xfId="9850"/>
    <cellStyle name="스타일 200" xfId="9851"/>
    <cellStyle name="스타일 201" xfId="9852"/>
    <cellStyle name="스타일 202" xfId="9853"/>
    <cellStyle name="스타일 203" xfId="9854"/>
    <cellStyle name="스타일 204" xfId="9855"/>
    <cellStyle name="스타일 205" xfId="9856"/>
    <cellStyle name="스타일 206" xfId="9857"/>
    <cellStyle name="스타일 207" xfId="9858"/>
    <cellStyle name="스타일 208" xfId="9859"/>
    <cellStyle name="스타일 209" xfId="9860"/>
    <cellStyle name="스타일 21" xfId="9861"/>
    <cellStyle name="스타일 210" xfId="9862"/>
    <cellStyle name="스타일 211" xfId="9863"/>
    <cellStyle name="스타일 212" xfId="9864"/>
    <cellStyle name="스타일 213" xfId="9865"/>
    <cellStyle name="스타일 214" xfId="9866"/>
    <cellStyle name="스타일 215" xfId="9867"/>
    <cellStyle name="스타일 216" xfId="9868"/>
    <cellStyle name="스타일 217" xfId="9869"/>
    <cellStyle name="스타일 218" xfId="9870"/>
    <cellStyle name="스타일 219" xfId="9871"/>
    <cellStyle name="스타일 22" xfId="9872"/>
    <cellStyle name="스타일 220" xfId="9873"/>
    <cellStyle name="스타일 221" xfId="9874"/>
    <cellStyle name="스타일 222" xfId="9875"/>
    <cellStyle name="스타일 223" xfId="9876"/>
    <cellStyle name="스타일 224" xfId="9877"/>
    <cellStyle name="스타일 225" xfId="9878"/>
    <cellStyle name="스타일 226" xfId="9879"/>
    <cellStyle name="스타일 227" xfId="9880"/>
    <cellStyle name="스타일 228" xfId="9881"/>
    <cellStyle name="스타일 229" xfId="9882"/>
    <cellStyle name="스타일 23" xfId="9883"/>
    <cellStyle name="스타일 230" xfId="9884"/>
    <cellStyle name="스타일 231" xfId="9885"/>
    <cellStyle name="스타일 232" xfId="9886"/>
    <cellStyle name="스타일 233" xfId="9887"/>
    <cellStyle name="스타일 234" xfId="9888"/>
    <cellStyle name="스타일 235" xfId="9889"/>
    <cellStyle name="스타일 236" xfId="9890"/>
    <cellStyle name="스타일 237" xfId="9891"/>
    <cellStyle name="스타일 238" xfId="9892"/>
    <cellStyle name="스타일 239" xfId="9893"/>
    <cellStyle name="스타일 24" xfId="9894"/>
    <cellStyle name="스타일 240" xfId="9895"/>
    <cellStyle name="스타일 241" xfId="9896"/>
    <cellStyle name="스타일 242" xfId="9897"/>
    <cellStyle name="스타일 243" xfId="9898"/>
    <cellStyle name="스타일 244" xfId="9899"/>
    <cellStyle name="스타일 245" xfId="9900"/>
    <cellStyle name="스타일 246" xfId="9901"/>
    <cellStyle name="스타일 247" xfId="9902"/>
    <cellStyle name="스타일 248" xfId="9903"/>
    <cellStyle name="스타일 249" xfId="9904"/>
    <cellStyle name="스타일 25" xfId="9905"/>
    <cellStyle name="스타일 250" xfId="9906"/>
    <cellStyle name="스타일 251" xfId="9907"/>
    <cellStyle name="스타일 252" xfId="9908"/>
    <cellStyle name="스타일 253" xfId="9909"/>
    <cellStyle name="스타일 254" xfId="9910"/>
    <cellStyle name="스타일 255" xfId="9911"/>
    <cellStyle name="스타일 26" xfId="9912"/>
    <cellStyle name="스타일 27" xfId="9913"/>
    <cellStyle name="스타일 28" xfId="9914"/>
    <cellStyle name="스타일 29" xfId="9915"/>
    <cellStyle name="스타일 3" xfId="9916"/>
    <cellStyle name="스타일 30" xfId="9917"/>
    <cellStyle name="스타일 31" xfId="9918"/>
    <cellStyle name="스타일 32" xfId="9919"/>
    <cellStyle name="스타일 33" xfId="9920"/>
    <cellStyle name="스타일 34" xfId="9921"/>
    <cellStyle name="스타일 35" xfId="9922"/>
    <cellStyle name="스타일 36" xfId="9923"/>
    <cellStyle name="스타일 37" xfId="9924"/>
    <cellStyle name="스타일 38" xfId="9925"/>
    <cellStyle name="스타일 39" xfId="9926"/>
    <cellStyle name="스타일 4" xfId="9927"/>
    <cellStyle name="스타일 40" xfId="9928"/>
    <cellStyle name="스타일 41" xfId="9929"/>
    <cellStyle name="스타일 42" xfId="9930"/>
    <cellStyle name="스타일 43" xfId="9931"/>
    <cellStyle name="스타일 44" xfId="9932"/>
    <cellStyle name="스타일 45" xfId="9933"/>
    <cellStyle name="스타일 46" xfId="9934"/>
    <cellStyle name="스타일 47" xfId="9935"/>
    <cellStyle name="스타일 48" xfId="9936"/>
    <cellStyle name="스타일 49" xfId="9937"/>
    <cellStyle name="스타일 5" xfId="9938"/>
    <cellStyle name="스타일 50" xfId="9939"/>
    <cellStyle name="스타일 51" xfId="9940"/>
    <cellStyle name="스타일 52" xfId="9941"/>
    <cellStyle name="스타일 53" xfId="9942"/>
    <cellStyle name="스타일 54" xfId="9943"/>
    <cellStyle name="스타일 55" xfId="9944"/>
    <cellStyle name="스타일 56" xfId="9945"/>
    <cellStyle name="스타일 57" xfId="9946"/>
    <cellStyle name="스타일 58" xfId="9947"/>
    <cellStyle name="스타일 59" xfId="9948"/>
    <cellStyle name="스타일 6" xfId="9949"/>
    <cellStyle name="스타일 60" xfId="9950"/>
    <cellStyle name="스타일 61" xfId="9951"/>
    <cellStyle name="스타일 62" xfId="9952"/>
    <cellStyle name="스타일 63" xfId="9953"/>
    <cellStyle name="스타일 64" xfId="9954"/>
    <cellStyle name="스타일 65" xfId="9955"/>
    <cellStyle name="스타일 66" xfId="9956"/>
    <cellStyle name="스타일 67" xfId="9957"/>
    <cellStyle name="스타일 68" xfId="9958"/>
    <cellStyle name="스타일 69" xfId="9959"/>
    <cellStyle name="스타일 7" xfId="9960"/>
    <cellStyle name="스타일 70" xfId="9961"/>
    <cellStyle name="스타일 71" xfId="9962"/>
    <cellStyle name="스타일 72" xfId="9963"/>
    <cellStyle name="스타일 73" xfId="9964"/>
    <cellStyle name="스타일 74" xfId="9965"/>
    <cellStyle name="스타일 75" xfId="9966"/>
    <cellStyle name="스타일 76" xfId="9967"/>
    <cellStyle name="스타일 77" xfId="9968"/>
    <cellStyle name="스타일 78" xfId="9969"/>
    <cellStyle name="스타일 79" xfId="9970"/>
    <cellStyle name="스타일 8" xfId="9971"/>
    <cellStyle name="스타일 80" xfId="9972"/>
    <cellStyle name="스타일 81" xfId="9973"/>
    <cellStyle name="스타일 82" xfId="9974"/>
    <cellStyle name="스타일 83" xfId="9975"/>
    <cellStyle name="스타일 84" xfId="9976"/>
    <cellStyle name="스타일 85" xfId="9977"/>
    <cellStyle name="스타일 86" xfId="9978"/>
    <cellStyle name="스타일 87" xfId="9979"/>
    <cellStyle name="스타일 88" xfId="9980"/>
    <cellStyle name="스타일 89" xfId="9981"/>
    <cellStyle name="스타일 9" xfId="9982"/>
    <cellStyle name="스타일 90" xfId="9983"/>
    <cellStyle name="스타일 91" xfId="9984"/>
    <cellStyle name="스타일 92" xfId="9985"/>
    <cellStyle name="스타일 93" xfId="9986"/>
    <cellStyle name="스타일 94" xfId="9987"/>
    <cellStyle name="스타일 95" xfId="9988"/>
    <cellStyle name="스타일 96" xfId="9989"/>
    <cellStyle name="스타일 97" xfId="9990"/>
    <cellStyle name="스타일 98" xfId="9991"/>
    <cellStyle name="스타일 99" xfId="9992"/>
    <cellStyle name="안건회계법인" xfId="4676"/>
    <cellStyle name="얇은바탕선" xfId="9993"/>
    <cellStyle name="연결" xfId="9994"/>
    <cellStyle name="연결번호" xfId="9995"/>
    <cellStyle name="연결전환2" xfId="9996"/>
    <cellStyle name="연결전환3" xfId="9997"/>
    <cellStyle name="영호" xfId="9998"/>
    <cellStyle name="옛체" xfId="9999"/>
    <cellStyle name="왼쪽2" xfId="10000"/>
    <cellStyle name="원" xfId="10001"/>
    <cellStyle name="원_0. 박열의사-총괄집계표(금회+차후)-1차수정" xfId="10002"/>
    <cellStyle name="원_0008금감원통합감독검사정보시스템" xfId="10003"/>
    <cellStyle name="원_0009김포공항LED교체공사(광일)" xfId="10004"/>
    <cellStyle name="원_001. 장애-양산 세류동" xfId="10005"/>
    <cellStyle name="원_0011KIST소각설비제작설치" xfId="10006"/>
    <cellStyle name="원_0011긴급전화기정산(99년형광일)" xfId="10007"/>
    <cellStyle name="원_0011부산종합경기장전광판" xfId="10008"/>
    <cellStyle name="원_0012문화유적지표석제작설치" xfId="10009"/>
    <cellStyle name="원_002.긴급-일죽면 민원(터미널뒤)" xfId="10010"/>
    <cellStyle name="원_005.오산갈곳동(삼화간82R18)" xfId="10011"/>
    <cellStyle name="원_0102국제조명신공항분수조명" xfId="10012"/>
    <cellStyle name="원_0103회전식현수막게시대제작설치" xfId="10013"/>
    <cellStyle name="원_0104포항시침출수처리시스템" xfId="10014"/>
    <cellStyle name="원_0105담배자판기개조원가" xfId="10015"/>
    <cellStyle name="원_0106LG인버터냉난방기제작-1" xfId="10016"/>
    <cellStyle name="원_0107광전송장비구매설치" xfId="10017"/>
    <cellStyle name="원_0107도공IBS설비SW부문(참조)" xfId="10018"/>
    <cellStyle name="원_0107문화재복원용목재-8월6일" xfId="10019"/>
    <cellStyle name="원_0107포천영중수배전반(제조,설치)" xfId="10020"/>
    <cellStyle name="원_0108농기반미곡건조기제작설치" xfId="10021"/>
    <cellStyle name="원_0108담배인삼공사영업춘추복" xfId="10022"/>
    <cellStyle name="원_0108한국전기교통-LED교통신호등((원본))" xfId="10023"/>
    <cellStyle name="원_0111해양수산부등명기제작" xfId="10024"/>
    <cellStyle name="원_0111핸디소프트-전자표준문서시스템" xfId="10025"/>
    <cellStyle name="원_0112금감원사무자동화시스템" xfId="10026"/>
    <cellStyle name="원_0112수도권매립지SW원가" xfId="10027"/>
    <cellStyle name="원_0112중고원-HRD종합정보망구축(完)" xfId="10028"/>
    <cellStyle name="원_02_12작업" xfId="10029"/>
    <cellStyle name="원_0201종합예술회관의자제작설치-1" xfId="10030"/>
    <cellStyle name="원_0202마사회근무복" xfId="10031"/>
    <cellStyle name="원_0202부경교재-승강칠판" xfId="10032"/>
    <cellStyle name="원_0204한국석묘납골함-1규격" xfId="10033"/>
    <cellStyle name="원_0206금감원금융정보교환망재구축" xfId="10034"/>
    <cellStyle name="원_0206정통부수납장표기기제작설치" xfId="10035"/>
    <cellStyle name="원_0207담배인삼공사-담요" xfId="10036"/>
    <cellStyle name="원_0208레비텍-다층여과기설계변경" xfId="10037"/>
    <cellStyle name="원_0209이산화염소발생기-설치(50K)" xfId="10038"/>
    <cellStyle name="원_0210현대정보기술-TD이중계" xfId="10039"/>
    <cellStyle name="원_0211조달청-#1대북지원사업정산(1월7일)" xfId="10040"/>
    <cellStyle name="원_0212금감원-법규정보시스템(完)" xfId="10041"/>
    <cellStyle name="원_0301교통방송-CCTV유지보수" xfId="10042"/>
    <cellStyle name="원_0302인천경찰청-무인단속기위탁관리" xfId="10043"/>
    <cellStyle name="원_0302조달청-대북지원2차(안성연)" xfId="10044"/>
    <cellStyle name="원_0302조달청-대북지원2차(최수현)" xfId="10045"/>
    <cellStyle name="원_0302표준문서-쌍용정보통신(신)" xfId="10046"/>
    <cellStyle name="원_0304소프트파워-정부표준전자문서시스템" xfId="10047"/>
    <cellStyle name="원_0304소프트파워-정부표준전자문서시스템(完)" xfId="10048"/>
    <cellStyle name="원_0304철도청-주변환장치-1" xfId="10049"/>
    <cellStyle name="원_0305금감원-금융통계정보시스템구축(完)" xfId="10050"/>
    <cellStyle name="원_0305제낭조합-면범포지" xfId="10051"/>
    <cellStyle name="원_0306제낭공업협동조합-면범포지원단(경비까지)" xfId="10052"/>
    <cellStyle name="원_0307경찰청-무인교통단속표준SW개발용역(完)" xfId="10053"/>
    <cellStyle name="원_0308조달청-#8대북지원사업정산" xfId="10054"/>
    <cellStyle name="원_0309두합크린텍-설치원가" xfId="10055"/>
    <cellStyle name="원_0309조달청-#9대북지원사업정산" xfId="10056"/>
    <cellStyle name="원_0310여주상수도-탈수기(유천ENG)" xfId="10057"/>
    <cellStyle name="원_0311대기해양작업시간" xfId="10058"/>
    <cellStyle name="원_0311대기해양중형등명기" xfId="10059"/>
    <cellStyle name="원_0312국민체육진흥공단-전기부문" xfId="10060"/>
    <cellStyle name="원_0312대기해양-중형등명기제작설치" xfId="10061"/>
    <cellStyle name="원_0312라이준-칼라아스콘4규격" xfId="10062"/>
    <cellStyle name="원_03정산" xfId="10063"/>
    <cellStyle name="원_04_01작업" xfId="10064"/>
    <cellStyle name="원_0401집진기프로그램SW개발비산정" xfId="10065"/>
    <cellStyle name="원_0407B_삼성에스디에스_토피스건_품셈" xfId="10066"/>
    <cellStyle name="원_04시행" xfId="10067"/>
    <cellStyle name="원_07-67(정부중앙청사전산용배전설비교체및기타공사(분전반)-행정안전부)" xfId="10068"/>
    <cellStyle name="원_1-3.단가산출서(중기손료)" xfId="10069"/>
    <cellStyle name="원_2001-06조달청신성-한냉지형" xfId="10070"/>
    <cellStyle name="원_2002-03경찰대학-졸업식" xfId="10071"/>
    <cellStyle name="원_2002-03경찰청-경찰표지장" xfId="10072"/>
    <cellStyle name="원_2002-03반디-가로등(열주형)" xfId="10073"/>
    <cellStyle name="원_2002-03신화전자-감지기" xfId="10074"/>
    <cellStyle name="원_2002-04강원랜드-슬러트머신" xfId="10075"/>
    <cellStyle name="원_2002-04메가컴-외주무대" xfId="10076"/>
    <cellStyle name="원_2002-04엘지애드-무대" xfId="10077"/>
    <cellStyle name="원_2002-05강원랜드-슬러트머신(넥스터)" xfId="10078"/>
    <cellStyle name="원_2002-05경기경찰청-냉온수기공사" xfId="10079"/>
    <cellStyle name="원_2002-05대통령비서실-카페트" xfId="10080"/>
    <cellStyle name="원_2002결과표" xfId="10081"/>
    <cellStyle name="원_2002결과표1" xfId="10082"/>
    <cellStyle name="원_2002년시행계획서 변경확정" xfId="10083"/>
    <cellStyle name="원_2003-01정일사-표창5종" xfId="10084"/>
    <cellStyle name="원_2005120344000-1" xfId="10085"/>
    <cellStyle name="원_465_kangwon2002-5-2-1)최종수정)" xfId="10086"/>
    <cellStyle name="원_5월 율북기성" xfId="10087"/>
    <cellStyle name="원_6월 율북기성" xfId="10088"/>
    <cellStyle name="원_8.전기접지 수량및단가(부산청)" xfId="10089"/>
    <cellStyle name="원_Book1" xfId="10090"/>
    <cellStyle name="원_B수량산출서(오창-진천)" xfId="10091"/>
    <cellStyle name="원_B수량산출서(최종분-전체분)" xfId="10092"/>
    <cellStyle name="원_CHONG" xfId="10093"/>
    <cellStyle name="원_DANGA" xfId="10094"/>
    <cellStyle name="원_install" xfId="10095"/>
    <cellStyle name="원_JISU_New" xfId="10096"/>
    <cellStyle name="원_Pilot플랜트-계변경" xfId="10097"/>
    <cellStyle name="원_Pilot플랜트이전설치-변경최종" xfId="10098"/>
    <cellStyle name="원_PYUNG" xfId="10099"/>
    <cellStyle name="원_SW(케이비)" xfId="10100"/>
    <cellStyle name="원_VDS 수량 및 단가산출서" xfId="10101"/>
    <cellStyle name="원_간지,목차,페이지,표지" xfId="10102"/>
    <cellStyle name="원_감곡문화011128진입가로등케이블삭제한전납입금전부삭제" xfId="10103"/>
    <cellStyle name="원_강진(내역)" xfId="10104"/>
    <cellStyle name="원_강진(내역)-적용" xfId="10105"/>
    <cellStyle name="원_강진체육공원" xfId="10106"/>
    <cellStyle name="원_경안천주차장cctv설비_1205" xfId="10107"/>
    <cellStyle name="원_경찰청-근무,기동복" xfId="10108"/>
    <cellStyle name="원_고척동민원" xfId="10109"/>
    <cellStyle name="원_공사비2001-06" xfId="10110"/>
    <cellStyle name="원_공사일반관리비양식" xfId="10111"/>
    <cellStyle name="원_관급주차관제내역서(수정)" xfId="10112"/>
    <cellStyle name="원_교통관리내역서-1008" xfId="10113"/>
    <cellStyle name="원_구덕터널배전반설치" xfId="10114"/>
    <cellStyle name="원_금호2양수0101" xfId="10115"/>
    <cellStyle name="원_기초공사" xfId="10116"/>
    <cellStyle name="원_나인정보_내역서" xfId="10117"/>
    <cellStyle name="원_내역서" xfId="10118"/>
    <cellStyle name="원_내역서_0525" xfId="10119"/>
    <cellStyle name="원_내연산(토목)" xfId="10120"/>
    <cellStyle name="원_네인텍정보기술-회로카드(수현)" xfId="10121"/>
    <cellStyle name="원_노임단가" xfId="10122"/>
    <cellStyle name="원_농기반" xfId="10123"/>
    <cellStyle name="원_단가일람" xfId="10124"/>
    <cellStyle name="원_대기해양노무비" xfId="10125"/>
    <cellStyle name="원_대북자재8월분" xfId="10126"/>
    <cellStyle name="원_대북자재8월분-1" xfId="10127"/>
    <cellStyle name="원_동산용사촌수현(원본)" xfId="10128"/>
    <cellStyle name="원_맨홀진짜" xfId="10129"/>
    <cellStyle name="원_무안공원시설" xfId="10130"/>
    <cellStyle name="원_민원(남양-팔탄간 도로공사로 인한 이설공사)" xfId="10131"/>
    <cellStyle name="원_방송장비 품셈" xfId="10132"/>
    <cellStyle name="원_방화실010310" xfId="10133"/>
    <cellStyle name="원_백제군사전시1" xfId="10134"/>
    <cellStyle name="원_변경내역1(낙찰적용)" xfId="10135"/>
    <cellStyle name="원_본부동" xfId="10136"/>
    <cellStyle name="원_부산체신청전기공사(11.15)" xfId="10137"/>
    <cellStyle name="원_상수도" xfId="10138"/>
    <cellStyle name="원_설치위치별세부내역(VMS)-0323" xfId="10139"/>
    <cellStyle name="원_설치위치별세부내역_AVI_1(new)" xfId="10140"/>
    <cellStyle name="원_수량" xfId="10141"/>
    <cellStyle name="원_수량(5.18)" xfId="10142"/>
    <cellStyle name="원_수량산출서" xfId="10143"/>
    <cellStyle name="원_수량산출서(신규)" xfId="10144"/>
    <cellStyle name="원_수량집계" xfId="10145"/>
    <cellStyle name="원_수초제거기(대양기계)" xfId="10146"/>
    <cellStyle name="원_시설용역" xfId="10147"/>
    <cellStyle name="원_암전정밀실체현미경(수현)" xfId="10148"/>
    <cellStyle name="원_영풍작업(04)" xfId="10149"/>
    <cellStyle name="원_영풍작업(2004 내역)" xfId="10150"/>
    <cellStyle name="원_영풍제시행계획03년도 내역1" xfId="10151"/>
    <cellStyle name="원_영풍지구 심사서" xfId="10152"/>
    <cellStyle name="원_오리엔탈" xfId="10153"/>
    <cellStyle name="원_옥동양수0101" xfId="10154"/>
    <cellStyle name="원_원가계산-교통1011" xfId="10155"/>
    <cellStyle name="원_원본 - 한국전기교통-개선형신호등 4종" xfId="10156"/>
    <cellStyle name="원_인흥공사비(수지예산서)" xfId="10157"/>
    <cellStyle name="원_일위대가(11월20일)" xfId="10158"/>
    <cellStyle name="원_일위대가표" xfId="10159"/>
    <cellStyle name="원_작업" xfId="10160"/>
    <cellStyle name="원_작업02_08" xfId="10161"/>
    <cellStyle name="원_작업일보(월정)" xfId="10162"/>
    <cellStyle name="원_재오개양수" xfId="10163"/>
    <cellStyle name="원_전기단가산출서" xfId="10164"/>
    <cellStyle name="원_전기및접지 수량및단가산출서(부산청)" xfId="10165"/>
    <cellStyle name="원_전기및접지 수량및단가산출서(익산청)" xfId="10166"/>
    <cellStyle name="원_전기설비일위대가" xfId="10167"/>
    <cellStyle name="원_전기수량및단가산출서" xfId="10168"/>
    <cellStyle name="원_전기수량및단가산출서_0607" xfId="10169"/>
    <cellStyle name="원_전기수량및단가산출서_0714" xfId="10170"/>
    <cellStyle name="원_전압강하계산서" xfId="10171"/>
    <cellStyle name="원_점리내역" xfId="10172"/>
    <cellStyle name="원_정부종합청사_UPS교체_FMS 연동_100510" xfId="10173"/>
    <cellStyle name="원_정산내역서1" xfId="10174"/>
    <cellStyle name="원_정산변경" xfId="10175"/>
    <cellStyle name="원_제경비율모음" xfId="10176"/>
    <cellStyle name="원_제당토적표" xfId="10177"/>
    <cellStyle name="원_제조원가" xfId="10178"/>
    <cellStyle name="원_조달청-B판사천강교제작(최종본)" xfId="10179"/>
    <cellStyle name="원_조달청-대북지원3차(최수현)" xfId="10180"/>
    <cellStyle name="원_조달청-대북지원4차(최수현)" xfId="10181"/>
    <cellStyle name="원_조달청-대북지원5차(최수현)" xfId="10182"/>
    <cellStyle name="원_조달청-대북지원6차(번호)" xfId="10183"/>
    <cellStyle name="원_조달청-대북지원6차(최수현)" xfId="10184"/>
    <cellStyle name="원_조달청-대북지원7차(최수현)" xfId="10185"/>
    <cellStyle name="원_조달청-대북지원8차(최수현)" xfId="10186"/>
    <cellStyle name="원_조달청-대북지원9차(최수현)" xfId="10187"/>
    <cellStyle name="원_중앙선관위(투표,개표)" xfId="10188"/>
    <cellStyle name="원_중앙선관위(투표,개표)-사본" xfId="10189"/>
    <cellStyle name="원_증감" xfId="10190"/>
    <cellStyle name="원_창봉지급자재단가" xfId="10191"/>
    <cellStyle name="원_철공가공조립" xfId="10192"/>
    <cellStyle name="원_최종-한국전기교통-개선형신호등 4종(공수조정)" xfId="10193"/>
    <cellStyle name="원_코솔라-제조원가" xfId="10194"/>
    <cellStyle name="원_토적계산표재료집계표" xfId="10195"/>
    <cellStyle name="원_토적계산표재료집계표_2000토적및재료집계표2" xfId="10196"/>
    <cellStyle name="원_토적계산표재료집계표_2000토적및집계표" xfId="10197"/>
    <cellStyle name="원_토지공사-간접비" xfId="10198"/>
    <cellStyle name="원_통신수량및단가산출서_0523" xfId="10199"/>
    <cellStyle name="원_하장양수(40HP20HP)020309" xfId="10200"/>
    <cellStyle name="원_한국도로공사" xfId="10201"/>
    <cellStyle name="원_한전내역서-최종" xfId="10202"/>
    <cellStyle name="원_합판거푸집" xfId="10203"/>
    <cellStyle name="원_항만관리사업소청사건립공사(설계변경1)" xfId="10204"/>
    <cellStyle name="원_해보시장-수정최종" xfId="10205"/>
    <cellStyle name="원_현대오피텔 민원현장실사" xfId="10206"/>
    <cellStyle name="원_현장설비 단가비교(9월28일)룔" xfId="10207"/>
    <cellStyle name="원_현장설비(1.VDS)-0411" xfId="10208"/>
    <cellStyle name="유1" xfId="10209"/>
    <cellStyle name="유영" xfId="10210"/>
    <cellStyle name="을지" xfId="10211"/>
    <cellStyle name="일" xfId="10212"/>
    <cellStyle name="일_Module4" xfId="10213"/>
    <cellStyle name="일_Module4_2004의정부PCM보강최종" xfId="10214"/>
    <cellStyle name="일_Module4_공사계획서" xfId="10215"/>
    <cellStyle name="일_Module4_공사계획서_2004의정부PCM보강최종" xfId="10216"/>
    <cellStyle name="일_Module4_공사계획서_광전송장치(전력계통)" xfId="10217"/>
    <cellStyle name="일_Module4_공사계획서_신시흥관련광단국PITR" xfId="10218"/>
    <cellStyle name="일_Module4_공사계획서_신시흥정비계통도" xfId="10219"/>
    <cellStyle name="일_Module4_공사계획서_자통신고" xfId="10220"/>
    <cellStyle name="일_Module4_공사비예산서" xfId="10221"/>
    <cellStyle name="일_Module4_공사비예산서_2004의정부PCM보강최종" xfId="10222"/>
    <cellStyle name="일_Module4_공사비예산서_광전송장치(전력계통)" xfId="10223"/>
    <cellStyle name="일_Module4_공사비예산서_신시흥관련광단국PITR" xfId="10224"/>
    <cellStyle name="일_Module4_공사비예산서_신시흥정비계통도" xfId="10225"/>
    <cellStyle name="일_Module4_공사비예산서_자통신고" xfId="10226"/>
    <cellStyle name="일_Module4_공사설명서" xfId="10227"/>
    <cellStyle name="일_Module4_공사설명서_2004의정부PCM보강최종" xfId="10228"/>
    <cellStyle name="일_Module4_공사설명서_광전송장치(전력계통)" xfId="10229"/>
    <cellStyle name="일_Module4_공사설명서_신시흥관련광단국PITR" xfId="10230"/>
    <cellStyle name="일_Module4_공사설명서_신시흥정비계통도" xfId="10231"/>
    <cellStyle name="일_Module4_공사설명서_자통신고" xfId="10232"/>
    <cellStyle name="일_Module4_광전송장치(전력계통)" xfId="10233"/>
    <cellStyle name="일_Module4_노임단가표" xfId="10234"/>
    <cellStyle name="일_Module4_노임단가표_2004의정부PCM보강최종" xfId="10235"/>
    <cellStyle name="일_Module4_노임단가표_광전송장치(전력계통)" xfId="10236"/>
    <cellStyle name="일_Module4_노임단가표_신시흥관련광단국PITR" xfId="10237"/>
    <cellStyle name="일_Module4_노임단가표_신시흥정비계통도" xfId="10238"/>
    <cellStyle name="일_Module4_노임단가표_자통신고" xfId="10239"/>
    <cellStyle name="일_Module4_신시흥관련광단국PITR" xfId="10240"/>
    <cellStyle name="일_Module4_신시흥정비계통도" xfId="10241"/>
    <cellStyle name="일_Module4_신안성CCTV시설공사" xfId="10242"/>
    <cellStyle name="일_Module4_신태백통신공사 설계서" xfId="10243"/>
    <cellStyle name="일_Module4_자통신고" xfId="10244"/>
    <cellStyle name="일_공사계획서" xfId="10245"/>
    <cellStyle name="일_공사계획서_2004의정부PCM보강최종" xfId="10246"/>
    <cellStyle name="일_공사계획서_광전송장치(전력계통)" xfId="10247"/>
    <cellStyle name="일_공사계획서_신시흥관련광단국PITR" xfId="10248"/>
    <cellStyle name="일_공사계획서_신시흥정비계통도" xfId="10249"/>
    <cellStyle name="일_공사계획서_자통신고" xfId="10250"/>
    <cellStyle name="일_공사비예산서" xfId="10251"/>
    <cellStyle name="일_공사비예산서_2004의정부PCM보강최종" xfId="10252"/>
    <cellStyle name="일_공사비예산서_광전송장치(전력계통)" xfId="10253"/>
    <cellStyle name="일_공사비예산서_신시흥관련광단국PITR" xfId="10254"/>
    <cellStyle name="일_공사비예산서_신시흥정비계통도" xfId="10255"/>
    <cellStyle name="일_공사비예산서_자통신고" xfId="10256"/>
    <cellStyle name="일_공사설명서" xfId="10257"/>
    <cellStyle name="일_공사설명서_1" xfId="10258"/>
    <cellStyle name="일_공사설명서_1_신서산자통신고" xfId="10259"/>
    <cellStyle name="일_공사설명서_1_신시흥관련광단국PITR" xfId="10260"/>
    <cellStyle name="일_공사설명서_1_울주지통(부산)" xfId="10261"/>
    <cellStyle name="일_공사설명서_2" xfId="10262"/>
    <cellStyle name="일_공사설명서_2_신시흥관련광단국PITR" xfId="10263"/>
    <cellStyle name="일_공사설명서_2_자통신고" xfId="10264"/>
    <cellStyle name="일_공사설명서_2004의정부PCM보강최종" xfId="10265"/>
    <cellStyle name="일_공사설명서_광전송장치(전력계통)" xfId="10266"/>
    <cellStyle name="일_공사설명서_신시흥관련광단국PITR" xfId="10267"/>
    <cellStyle name="일_공사설명서_신시흥정비계통도" xfId="10268"/>
    <cellStyle name="일_공사설명서_자통신고" xfId="10269"/>
    <cellStyle name="일_노임단가표" xfId="10270"/>
    <cellStyle name="일_노임단가표_1" xfId="10271"/>
    <cellStyle name="일_노임단가표_2004의정부PCM보강최종" xfId="10272"/>
    <cellStyle name="일_노임단가표_광전송장치(전력계통)" xfId="10273"/>
    <cellStyle name="일_노임단가표_신시흥관련광단국PITR" xfId="10274"/>
    <cellStyle name="일_노임단가표_신시흥정비계통도" xfId="10275"/>
    <cellStyle name="일_노임단가표_자통신고" xfId="10276"/>
    <cellStyle name="일_신안성CCTV시설공사" xfId="10277"/>
    <cellStyle name="일_신태백통신공사 설계서" xfId="10278"/>
    <cellStyle name="일_터파기(차도)" xfId="10279"/>
    <cellStyle name="일_터파기(차도)_2004의정부PCM보강최종" xfId="10280"/>
    <cellStyle name="일_터파기(차도)_광전송장치(전력계통)" xfId="10281"/>
    <cellStyle name="일_터파기(차도)_신시흥관련광단국PITR" xfId="10282"/>
    <cellStyle name="일_터파기(차도)_신시흥정비계통도" xfId="10283"/>
    <cellStyle name="일_터파기(차도)_자통신고" xfId="10284"/>
    <cellStyle name="일_회선설계" xfId="10285"/>
    <cellStyle name="일_회선설계_신시흥관련광단국PITR" xfId="10286"/>
    <cellStyle name="일_회선설계_자통신고" xfId="10287"/>
    <cellStyle name="일_회선설계서 (2)" xfId="10288"/>
    <cellStyle name="일_회선설계서 (2)_신서산자통신고" xfId="10289"/>
    <cellStyle name="일_회선설계서 (2)_신시흥관련광단국PITR" xfId="10290"/>
    <cellStyle name="일_회선설계서 (2)_울주지통(부산)" xfId="10291"/>
    <cellStyle name="일위_단위_일위대가" xfId="10292"/>
    <cellStyle name="일위대가" xfId="10293"/>
    <cellStyle name="자리수" xfId="10294"/>
    <cellStyle name="자리수 - 유형1" xfId="10295"/>
    <cellStyle name="자리수 2" xfId="10296"/>
    <cellStyle name="자리수_1. 설계서갑지-전기" xfId="10297"/>
    <cellStyle name="자리수0" xfId="10298"/>
    <cellStyle name="자리수0 2" xfId="10299"/>
    <cellStyle name="자리수0_KT 동안산지사 보수공사(통신) 내역 및 산출서" xfId="10300"/>
    <cellStyle name="帳票" xfId="10301"/>
    <cellStyle name="적색" xfId="10302"/>
    <cellStyle name="전화2자리" xfId="10303"/>
    <cellStyle name="전화3자리" xfId="10304"/>
    <cellStyle name="전화4자리" xfId="10305"/>
    <cellStyle name="점선" xfId="10306"/>
    <cellStyle name="정렬" xfId="10307"/>
    <cellStyle name="정렬범위" xfId="10308"/>
    <cellStyle name="제목 1(左)" xfId="10309"/>
    <cellStyle name="제목 1(中)" xfId="10310"/>
    <cellStyle name="제목[1 줄]" xfId="10311"/>
    <cellStyle name="제목[2줄 아래]" xfId="10312"/>
    <cellStyle name="제목[2줄 위]" xfId="10313"/>
    <cellStyle name="제목1" xfId="10314"/>
    <cellStyle name="제목1 1" xfId="10315"/>
    <cellStyle name="지정되지 않음" xfId="4660"/>
    <cellStyle name="지하철정렬" xfId="10316"/>
    <cellStyle name="체적표시" xfId="10317"/>
    <cellStyle name="코드" xfId="10318"/>
    <cellStyle name="콤냡?&lt;_x000f_$??:_x0009_`1_1 " xfId="10319"/>
    <cellStyle name="콤마" xfId="10320"/>
    <cellStyle name="콤마 [#]" xfId="10321"/>
    <cellStyle name="콤마 []" xfId="10322"/>
    <cellStyle name="콤마 [0]" xfId="10323"/>
    <cellStyle name="'콤마 [0]'" xfId="10324"/>
    <cellStyle name="콤마 [0]_  종  합  " xfId="10325"/>
    <cellStyle name="'콤마 [0]'_상수도" xfId="10326"/>
    <cellStyle name="콤마 [0]_소호도로태풍피해 복구공사(전기)-A구간(0130최종)" xfId="10327"/>
    <cellStyle name="'콤마 [0]'_해보시장-수정최종" xfId="10328"/>
    <cellStyle name="콤마 [0]기기자재비" xfId="10329"/>
    <cellStyle name="콤마 [1]" xfId="10330"/>
    <cellStyle name="콤마 [2]" xfId="4677"/>
    <cellStyle name="콤마 [금액]" xfId="10331"/>
    <cellStyle name="콤마 [소수]" xfId="10332"/>
    <cellStyle name="콤마 [수량]" xfId="10333"/>
    <cellStyle name="콤마 1" xfId="10334"/>
    <cellStyle name="콤마(1)" xfId="10335"/>
    <cellStyle name="콤마,_x0005__x0014_" xfId="10336"/>
    <cellStyle name="콤마[ ]" xfId="10337"/>
    <cellStyle name="콤마[*]" xfId="10338"/>
    <cellStyle name="콤마[,]" xfId="10339"/>
    <cellStyle name="콤마[.]" xfId="10340"/>
    <cellStyle name="콤마[0]" xfId="10341"/>
    <cellStyle name="콤마_  종  합  " xfId="10342"/>
    <cellStyle name="콤마숫자" xfId="10343"/>
    <cellStyle name="큐준_주택수주_주택용지_1" xfId="10344"/>
    <cellStyle name="通貨 [0.00]_　配車(by matue)" xfId="10345"/>
    <cellStyle name="통화 [0] 2" xfId="4646"/>
    <cellStyle name="통화 [0] 2 2" xfId="4685"/>
    <cellStyle name="통화 [0] 3" xfId="10346"/>
    <cellStyle name="通貨_　配車(by matue)" xfId="10347"/>
    <cellStyle name="퍼센트" xfId="10348"/>
    <cellStyle name="퍼센트 2" xfId="10349"/>
    <cellStyle name="퍼센트_KT 동안산지사 보수공사(통신) 내역 및 산출서" xfId="10350"/>
    <cellStyle name="평?Ƈ_x0017_통화 [0]_상품계획_42평-1_25평_x001b_%'?_xffff_?&gt;?_xffff_?_xffff_?䱇ⵐ/?哈_x0014_齴_x0008_?_x0008__x0005_b?&amp;㷤Ƈ" xfId="10351"/>
    <cellStyle name="표" xfId="10352"/>
    <cellStyle name="표머릿글(上)" xfId="10353"/>
    <cellStyle name="표머릿글(中)" xfId="10354"/>
    <cellStyle name="표머릿글(下)" xfId="10355"/>
    <cellStyle name="표제목" xfId="10356"/>
    <cellStyle name="표준" xfId="0" builtinId="0"/>
    <cellStyle name="표준 10" xfId="10357"/>
    <cellStyle name="표준 17" xfId="10358"/>
    <cellStyle name="표준 2" xfId="2"/>
    <cellStyle name="표준 2 2" xfId="5"/>
    <cellStyle name="표준 2 3" xfId="4683"/>
    <cellStyle name="표준 2 97" xfId="10392"/>
    <cellStyle name="표준 2_01-01-01.전화 및 LAN  설비공사" xfId="10359"/>
    <cellStyle name="표준 25 2 2" xfId="10390"/>
    <cellStyle name="표준 3" xfId="3"/>
    <cellStyle name="표준 3 2" xfId="10360"/>
    <cellStyle name="표준 3 3" xfId="10361"/>
    <cellStyle name="표준 3_01-01-04.방송 설비공사" xfId="10362"/>
    <cellStyle name="표준 4" xfId="4645"/>
    <cellStyle name="표준 4 2" xfId="10363"/>
    <cellStyle name="표준 4 3" xfId="10395"/>
    <cellStyle name="표준 5" xfId="4678"/>
    <cellStyle name="표준 6" xfId="4679"/>
    <cellStyle name="표준 6 2" xfId="10364"/>
    <cellStyle name="표준 6 3" xfId="10365"/>
    <cellStyle name="표준 6 4" xfId="10366"/>
    <cellStyle name="표준 7" xfId="4680"/>
    <cellStyle name="표준 7 2" xfId="4681"/>
    <cellStyle name="표준 7 2 2" xfId="4682"/>
    <cellStyle name="표준 8" xfId="4661"/>
    <cellStyle name="표준 8 2" xfId="10367"/>
    <cellStyle name="표준 9" xfId="10396"/>
    <cellStyle name="標準_ ｹ-ﾌﾞﾙ物量(B)" xfId="10368"/>
    <cellStyle name="표준_중흥 3차 경비원견적(1)" xfId="10393"/>
    <cellStyle name="표준1" xfId="10369"/>
    <cellStyle name="표준123" xfId="10370"/>
    <cellStyle name="표준2" xfId="10371"/>
    <cellStyle name="표준날짜" xfId="10372"/>
    <cellStyle name="표준숫자" xfId="10373"/>
    <cellStyle name="표쥰" xfId="10374"/>
    <cellStyle name="하이퍼링크 2" xfId="10397"/>
    <cellStyle name="합   계" xfId="10375"/>
    <cellStyle name="합계" xfId="10376"/>
    <cellStyle name="합산" xfId="10377"/>
    <cellStyle name="합산 2" xfId="10378"/>
    <cellStyle name="합산_전기내역서 표지1" xfId="10379"/>
    <cellStyle name="桁区切り [0.00]_laroux" xfId="10380"/>
    <cellStyle name="桁区切り_laroux" xfId="10381"/>
    <cellStyle name="垓" xfId="10382"/>
    <cellStyle name="해동양식" xfId="10383"/>
    <cellStyle name="화폐기호" xfId="10384"/>
    <cellStyle name="화폐기호 2" xfId="10385"/>
    <cellStyle name="화폐기호_KT 동안산지사 보수공사(통신) 내역 및 산출서" xfId="10386"/>
    <cellStyle name="화폐기호0" xfId="10387"/>
    <cellStyle name="화폐기호0 2" xfId="10388"/>
    <cellStyle name="화폐기호0_KT 동안산지사 보수공사(통신) 내역 및 산출서" xfId="1038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21.xml"/><Relationship Id="rId39" Type="http://schemas.openxmlformats.org/officeDocument/2006/relationships/externalLink" Target="externalLinks/externalLink34.xml"/><Relationship Id="rId21" Type="http://schemas.openxmlformats.org/officeDocument/2006/relationships/externalLink" Target="externalLinks/externalLink16.xml"/><Relationship Id="rId34" Type="http://schemas.openxmlformats.org/officeDocument/2006/relationships/externalLink" Target="externalLinks/externalLink29.xml"/><Relationship Id="rId42" Type="http://schemas.openxmlformats.org/officeDocument/2006/relationships/externalLink" Target="externalLinks/externalLink37.xml"/><Relationship Id="rId47" Type="http://schemas.openxmlformats.org/officeDocument/2006/relationships/externalLink" Target="externalLinks/externalLink42.xml"/><Relationship Id="rId50" Type="http://schemas.openxmlformats.org/officeDocument/2006/relationships/externalLink" Target="externalLinks/externalLink45.xml"/><Relationship Id="rId55" Type="http://schemas.openxmlformats.org/officeDocument/2006/relationships/externalLink" Target="externalLinks/externalLink50.xml"/><Relationship Id="rId63" Type="http://schemas.openxmlformats.org/officeDocument/2006/relationships/theme" Target="theme/theme1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externalLink" Target="externalLinks/externalLink24.xml"/><Relationship Id="rId41" Type="http://schemas.openxmlformats.org/officeDocument/2006/relationships/externalLink" Target="externalLinks/externalLink36.xml"/><Relationship Id="rId54" Type="http://schemas.openxmlformats.org/officeDocument/2006/relationships/externalLink" Target="externalLinks/externalLink49.xml"/><Relationship Id="rId62" Type="http://schemas.openxmlformats.org/officeDocument/2006/relationships/externalLink" Target="externalLinks/externalLink57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32" Type="http://schemas.openxmlformats.org/officeDocument/2006/relationships/externalLink" Target="externalLinks/externalLink27.xml"/><Relationship Id="rId37" Type="http://schemas.openxmlformats.org/officeDocument/2006/relationships/externalLink" Target="externalLinks/externalLink32.xml"/><Relationship Id="rId40" Type="http://schemas.openxmlformats.org/officeDocument/2006/relationships/externalLink" Target="externalLinks/externalLink35.xml"/><Relationship Id="rId45" Type="http://schemas.openxmlformats.org/officeDocument/2006/relationships/externalLink" Target="externalLinks/externalLink40.xml"/><Relationship Id="rId53" Type="http://schemas.openxmlformats.org/officeDocument/2006/relationships/externalLink" Target="externalLinks/externalLink48.xml"/><Relationship Id="rId58" Type="http://schemas.openxmlformats.org/officeDocument/2006/relationships/externalLink" Target="externalLinks/externalLink53.xml"/><Relationship Id="rId66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externalLink" Target="externalLinks/externalLink23.xml"/><Relationship Id="rId36" Type="http://schemas.openxmlformats.org/officeDocument/2006/relationships/externalLink" Target="externalLinks/externalLink31.xml"/><Relationship Id="rId49" Type="http://schemas.openxmlformats.org/officeDocument/2006/relationships/externalLink" Target="externalLinks/externalLink44.xml"/><Relationship Id="rId57" Type="http://schemas.openxmlformats.org/officeDocument/2006/relationships/externalLink" Target="externalLinks/externalLink52.xml"/><Relationship Id="rId61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31" Type="http://schemas.openxmlformats.org/officeDocument/2006/relationships/externalLink" Target="externalLinks/externalLink26.xml"/><Relationship Id="rId44" Type="http://schemas.openxmlformats.org/officeDocument/2006/relationships/externalLink" Target="externalLinks/externalLink39.xml"/><Relationship Id="rId52" Type="http://schemas.openxmlformats.org/officeDocument/2006/relationships/externalLink" Target="externalLinks/externalLink47.xml"/><Relationship Id="rId60" Type="http://schemas.openxmlformats.org/officeDocument/2006/relationships/externalLink" Target="externalLinks/externalLink55.xml"/><Relationship Id="rId65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externalLink" Target="externalLinks/externalLink22.xml"/><Relationship Id="rId30" Type="http://schemas.openxmlformats.org/officeDocument/2006/relationships/externalLink" Target="externalLinks/externalLink25.xml"/><Relationship Id="rId35" Type="http://schemas.openxmlformats.org/officeDocument/2006/relationships/externalLink" Target="externalLinks/externalLink30.xml"/><Relationship Id="rId43" Type="http://schemas.openxmlformats.org/officeDocument/2006/relationships/externalLink" Target="externalLinks/externalLink38.xml"/><Relationship Id="rId48" Type="http://schemas.openxmlformats.org/officeDocument/2006/relationships/externalLink" Target="externalLinks/externalLink43.xml"/><Relationship Id="rId56" Type="http://schemas.openxmlformats.org/officeDocument/2006/relationships/externalLink" Target="externalLinks/externalLink51.xml"/><Relationship Id="rId64" Type="http://schemas.openxmlformats.org/officeDocument/2006/relationships/styles" Target="styles.xml"/><Relationship Id="rId8" Type="http://schemas.openxmlformats.org/officeDocument/2006/relationships/externalLink" Target="externalLinks/externalLink3.xml"/><Relationship Id="rId51" Type="http://schemas.openxmlformats.org/officeDocument/2006/relationships/externalLink" Target="externalLinks/externalLink46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33" Type="http://schemas.openxmlformats.org/officeDocument/2006/relationships/externalLink" Target="externalLinks/externalLink28.xml"/><Relationship Id="rId38" Type="http://schemas.openxmlformats.org/officeDocument/2006/relationships/externalLink" Target="externalLinks/externalLink33.xml"/><Relationship Id="rId46" Type="http://schemas.openxmlformats.org/officeDocument/2006/relationships/externalLink" Target="externalLinks/externalLink41.xml"/><Relationship Id="rId59" Type="http://schemas.openxmlformats.org/officeDocument/2006/relationships/externalLink" Target="externalLinks/externalLink5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0</xdr:row>
      <xdr:rowOff>106456</xdr:rowOff>
    </xdr:from>
    <xdr:to>
      <xdr:col>8</xdr:col>
      <xdr:colOff>1682</xdr:colOff>
      <xdr:row>1</xdr:row>
      <xdr:rowOff>135030</xdr:rowOff>
    </xdr:to>
    <xdr:sp macro="" textlink="">
      <xdr:nvSpPr>
        <xdr:cNvPr id="2" name="직사각형 1"/>
        <xdr:cNvSpPr/>
      </xdr:nvSpPr>
      <xdr:spPr bwMode="auto">
        <a:xfrm>
          <a:off x="8572500" y="106456"/>
          <a:ext cx="3240182" cy="438149"/>
        </a:xfrm>
        <a:prstGeom prst="rect">
          <a:avLst/>
        </a:prstGeom>
        <a:solidFill>
          <a:sysClr val="window" lastClr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</xdr:col>
      <xdr:colOff>219636</xdr:colOff>
      <xdr:row>0</xdr:row>
      <xdr:rowOff>229720</xdr:rowOff>
    </xdr:from>
    <xdr:to>
      <xdr:col>7</xdr:col>
      <xdr:colOff>533400</xdr:colOff>
      <xdr:row>1</xdr:row>
      <xdr:rowOff>16808</xdr:rowOff>
    </xdr:to>
    <xdr:sp macro="" textlink="">
      <xdr:nvSpPr>
        <xdr:cNvPr id="3" name="직사각형 2"/>
        <xdr:cNvSpPr/>
      </xdr:nvSpPr>
      <xdr:spPr bwMode="auto">
        <a:xfrm>
          <a:off x="8706411" y="229720"/>
          <a:ext cx="313764" cy="196663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horzOverflow="clip" wrap="square" lIns="18288" tIns="0" rIns="0" bIns="0" rtlCol="0" anchor="t" upright="1"/>
        <a:lstStyle/>
        <a:p>
          <a:pPr algn="l"/>
          <a:endParaRPr lang="ko-KR" altLang="en-US" sz="1100"/>
        </a:p>
      </xdr:txBody>
    </xdr:sp>
    <xdr:clientData/>
  </xdr:twoCellAnchor>
  <xdr:oneCellAnchor>
    <xdr:from>
      <xdr:col>7</xdr:col>
      <xdr:colOff>578223</xdr:colOff>
      <xdr:row>0</xdr:row>
      <xdr:rowOff>162450</xdr:rowOff>
    </xdr:from>
    <xdr:ext cx="2777683" cy="336246"/>
    <xdr:sp macro="" textlink="">
      <xdr:nvSpPr>
        <xdr:cNvPr id="4" name="TextBox 3"/>
        <xdr:cNvSpPr txBox="1"/>
      </xdr:nvSpPr>
      <xdr:spPr>
        <a:xfrm>
          <a:off x="9064998" y="162450"/>
          <a:ext cx="2777683" cy="336246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ko-KR" altLang="en-US" sz="1100"/>
            <a:t>좌측 색깔로 표시된 셀만</a:t>
          </a:r>
          <a:r>
            <a:rPr lang="en-US" altLang="ko-KR" sz="1100" baseline="0"/>
            <a:t> </a:t>
          </a:r>
          <a:r>
            <a:rPr lang="ko-KR" altLang="en-US" sz="1100" baseline="0"/>
            <a:t>기입 가능합니다</a:t>
          </a:r>
          <a:r>
            <a:rPr lang="en-US" altLang="ko-KR" sz="1100" baseline="0"/>
            <a:t>.</a:t>
          </a:r>
          <a:endParaRPr lang="ko-KR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51652;\&#46041;&#54788;2%20(j)\&#54532;&#47196;&#51229;&#53944;\00.&#54060;&#50500;&#49884;&#50500;&#54168;&#51060;&#54140;.&#50976;&#52404;,&#51064;&#48260;&#53552;%20&#51204;&#52404;&#51652;&#45800;\2001&#45380;%20&#51064;&#48260;&#53552;&#50752;%20&#50976;&#52404;\FDFAN2-3,&#49884;&#50900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5\c\WIN95\&#48148;&#53461;%20&#54868;&#47732;\&#45824;&#50864;&#45236;&#50669;&#49436;(1&#52264;)\LMEBM00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jk\c\7-17.SUB\&#44032;&#47196;&#46321;\&#44228;&#49328;&#49436;\KWAK.DWG\6-3.SUB\MP-SUB\GSS\3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516;&#49437;PC\&#52572;&#51201;&#54868;&#44277;&#50976;\&#52572;&#51201;&#54868;&#44288;&#47532;\&#49436;&#50872;&#48513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7928;&#48373;\d\&#44204;&#51201;&#49436;\&#44396;&#52397;&#45209;&#52272;\&#48177;&#50516;\&#48177;&#50516;&#48708;&#49828;&#53440;A00171-1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DATA\&#47932;&#51088;1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EW\5.PROJECT&#44288;\&#44032;&#51109;&#44553;&#54620;2002\&#48128;&#50577;&#50500;&#47532;&#46993;\4&#51089;&#49457;\4&#49892;&#49884;&#49444;&#44228;\&#49892;&#45236;&#44148;&#52629;\&#51064;&#53580;&#47532;&#50612;\&#49892;&#45236;&#44148;&#52629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p.kttelecop.co.kr/My%20Documents/&#44204;&#51201;/&#51312;&#45804;&#48376;&#48512;/Program%20Files/Mechanical/PROJECT/&#54252;&#54637;&#51204;&#54868;&#44397;/&#51109;&#50976;/yes2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&#44204;&#51201;/&#51312;&#45804;&#48376;&#48512;/Program%20Files/Mechanical/PROJECT/&#54252;&#54637;&#51204;&#54868;&#44397;/&#51109;&#50976;/yes2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\c\1\&#49884;&#47549;&#46020;&#49436;&#44288;&#44053;&#45817;\TOTA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44608;&#50857;&#44592;\&#50641;&#49472;\GUMI4B2\&#44396;&#48120;4&#45800;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p.kttelecop.co.kr/WINDOWS/TEMP/HS&amp;S/Template/HS&amp;S/2ndq2000/TEMP/PLBYLN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microsoft.com/office/2006/relationships/xlExternalLinkPath/xlStartup" Target="&#50668;&#51032;&#46020;/WINDOWS/9605G/DS-LOAD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44592;&#51648;&#44397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76;&#50689;&#54840;\F\00S_DATA\CALC\UNIT-QT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INBOX\&#54788;&#45824;&#49328;&#52636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9436;&#50689;&#49437;\D\Program%20Files\AutoCAD%20R14\&#49892;&#49884;\&#49569;&#46972;&#52488;&#46321;&#54617;&#44368;\&#45236;&#50669;&#49436;\&#49569;&#46972;&#52488;&#51473;&#54617;&#44368;(final)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p200k\D\Jim\price\2001\My%20Documents\CPU_DATA\99YER&amp;OP\&#49324;&#50629;&#48512;&#51333;&#54633;\1999Act\99Input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p.kttelecop.co.kr/ED/&#45225;&#54408;&#44160;&#49324;/SCHEDULE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/ED/&#45225;&#54408;&#44160;&#49324;/SCHEDULE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p.kttelecop.co.kr/Project/2007/1.2007&#45380;&#50577;&#52380;&#44396;_&#48520;&#48277;/Documents%20and%20Settings/ee/Local%20Settings/Temp/_AZTMP0_/CHG/&#54260;&#45908;/chg/2004&#45380;&#46020;/&#51473;&#48512;&#45236;&#47449;&#49440;(TTMS)/&#51228;&#52636;&#49436;&#47448;/&#50668;&#44148;&#48372;&#44256;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/2007/1.2007&#45380;&#50577;&#52380;&#44396;_&#48520;&#48277;/Documents%20and%20Settings/ee/Local%20Settings/Temp/_AZTMP0_/CHG/&#54260;&#45908;/chg/2004&#45380;&#46020;/&#51473;&#48512;&#45236;&#47449;&#49440;(TTMS)/&#51228;&#52636;&#49436;&#47448;/&#50668;&#44148;&#48372;&#44256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HS&amp;S/Template/HS&amp;S/2ndq2000/TEMP/PLBYLN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452;&#50689;&#53469;\&#44277;&#50976;\&#44204;&#51201;&#49436;\&#44204;&#51201;&#49436;(&#50641;&#49472;)\&#54532;&#47196;&#51229;&#53944;\&#54788;&#51228;&#51089;&#50629;&#49892;\&#46020;&#54868;,&#44221;&#54868;,&#44148;&#54868;\&#49457;&#45224;&#51008;&#54665;1&#44032;&#50517;&#51109;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p.kttelecop.co.kr/WINDOWS/Temporary%20Internet%20Files/Content.IE5/41AZK5Q3/MSOffice/Excel/work/&#45236;&#50669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orary%20Internet%20Files/Content.IE5/41AZK5Q3/MSOffice/Excel/work/&#45236;&#50669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user1\&#48148;&#53461;%20&#54868;&#47732;\&#47928;&#48373;\&#44608;&#52380;&#46020;&#49436;&#44288;\&#45236;&#50669;&#49436;(&#44048;&#47532;&#45800;&#51228;&#52636;)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51652;\&#46041;&#54788;2%20(k)\2010&#45380;\m-IDC&#44288;&#47144;&#46020;&#47732;\KT%20sDSC%20UPS%20&#51204;&#50896;&#44277;&#49324;%20&#50696;&#49328;&#45236;&#50669;&#49436;-100405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45824;12&#54840;\&#50508;&#48148;&#49373;\&#44204;&#51201;&#49436;\&#44204;&#51201;&#49436;(&#50641;&#49472;)\&#54532;&#47196;&#51229;&#53944;\&#54788;&#51228;&#51089;&#50629;&#49892;\&#46020;&#54868;,&#44221;&#54868;,&#44148;&#54868;\&#49457;&#45224;&#51008;&#54665;1&#44032;&#50517;&#51109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51652;&#47784;\&#50644;&#53552;&#54532;&#46972;&#51060;&#51592;\&#44277;&#49324;&#44288;&#47144;&#47928;&#49436;(&#44396;&#51088;&#54984;)\&#52992;&#51060;&#48660;&#44277;&#49324;\GNG\gng&#51221;&#49328;&#54364;&#51456;&#50577;&#49885;\&#45824;&#51204;&#51648;&#49324;\&#51648;&#50532;&#51648;%20&#51221;&#49328;%20&#54869;&#51064;\&#54364;&#51648;&#48143;%20&#50896;&#44032;&#44228;&#49328;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3664;&#47785;&#44204;&#51201;\CDESAM\CDESAM\EST\&#53664;&#47785;\99&#45380;&#46020;\&#54028;&#51452;&#49345;&#49688;&#46020;\&#53664;&#47785;\&#54028;&#51452;&#51077;&#52272;&#54408;&#5103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49457;&#45224;&#51068;&#50948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088;&#47308;&#49892;\&#48149;&#54805;&#49688;\&#45236;&#50669;&#51105;&#50629;&#49892;\&#51473;&#50521;&#49440;(&#52397;&#47049;&#47532;-&#45909;&#49548;)\&#51473;&#50521;&#49440;&#45236;&#50669;&#4943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4221;&#51652;\&#46041;&#54788;2%20(j)\WINDOWS\&#48148;&#53461;%20&#54868;&#47732;\Everland\Halla\HALIDFAN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221;\C\My%20Documents\dacom\&#50896;&#51452;~&#51228;&#52380;\&#50896;&#51452;&#52572;&#51333;\&#53685;&#51068;&#51068;&#50948;1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OFFICE%20&#50577;&#49885;\N&#36035;&#63963;-&#32887;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y%20Documents\2001&#44596;&#44553;&#49688;&#50836;(&#44053;&#45224;&#47581;)\&#51221;&#49328;\&#51088;&#51116;&#51064;&#49688;&#54788;&#54889;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4788;&#45824;12&#54840;\&#46041;&#44256;&#48708;\Documents%20and%20Settings\ghjg\My%20Documents\&#49688;&#50868;&#50689;&#49468;&#53440;\PROJECT\&#54616;&#49688;&#46020;\&#44305;&#50577;\&#45236;&#50669;&#49436;\&#44305;&#50577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p.kttelecop.co.kr/&#44053;&#48513;4&#52264;/WINDOWS/TEMP/&#44221;&#44592;&#49440;&#54665;/fdf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/&#44053;&#48513;4&#52264;/WINDOWS/TEMP/&#44221;&#44592;&#49440;&#54665;/fdf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Yj209895\inchon\9th\&#50724;&#44256;&#44036;&#44277;&#47928;\&#51665;&#54665;&#50896;&#44032;(&#48372;&#44256;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_server\project\My%20Documents\&#49688;&#51452;%20&#51652;&#54665;\&#54665;&#51088;&#48512;\&#54665;&#51088;&#48512;(7.6)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49688;&#50689;\(&#51452;)&#50976;&#54872;\&#45236;&#50669;&#49436;\2001-&#54616;&#48152;&#44592;\&#51228;&#51452;-&#51068;&#50948;&#47785;&#47197;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51312;&#50896;&#49345;\99.&#44305;&#51452;&#49888;&#49464;&#44228;.&#51064;&#48260;&#53552;\0817(&#44204;&#51201;&#49436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p.kttelecop.co.kr/WINDOWS/TEMP/HS&amp;S/Template/HS&amp;S/2ndq2000/Q2%20Rev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JS\&#50672;&#46041;\&#45453;&#54801;&#51473;&#50521;&#54924;&#52649;&#45224;&#50672;&#49688;&#50896;&#51312;&#44221;&#44277;&#49324;(98.8kjs)\&#51473;&#44592;&#49324;&#50857;&#47308;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1060;&#53468;&#44508;\C\&#51204;&#44592;&#45236;&#50669;&#49436;\2000&#45380;\&#49457;&#49688;&#50808;3&#44397;\&#51204;&#44592;&#45236;&#50669;&#49436;\(&#50577;&#49885;)&#45236;&#50669;&#49436;,%20&#46041;&#50896;&#51064;&#47141;,%20&#51088;&#51116;&#45800;&#44032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23\my%20documents\&#48149;&#51333;&#50896;\&#50857;&#49328;&#51068;&#49345;&#44160;&#49688;&#44256;%20(&#52509;&#52404;)\&#50857;&#49328;&#51068;&#49345;\&#45236;&#50669;&#49436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8149;&#49464;&#51652;\C\MSOFFICE\HEXCEL\WORK\9-15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p.kttelecop.co.kr/Documents%20and%20Settings/&#50980;&#49457;&#50857;1/&#48148;&#53461;%20&#54868;&#47732;/05&#45380;&#49444;&#44228;&#49436;&#52572;&#51333;/&#49444;&#44228;&#49436;(&#52572;&#51333;)/&#44396;&#51312;&#47932;&#48512;&#47928;/ITS%20-%20&#53664;&#47785;&#49688;&#47049;&#49328;&#52636;&#49436;-1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50980;&#49457;&#50857;1/&#48148;&#53461;%20&#54868;&#47732;/05&#45380;&#49444;&#44228;&#49436;&#52572;&#51333;/&#49444;&#44228;&#49436;(&#52572;&#51333;)/&#44396;&#51312;&#47932;&#48512;&#47928;/ITS%20-%20&#53664;&#47785;&#49688;&#47049;&#49328;&#52636;&#49436;-1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microsoft.com/office/2006/relationships/xlExternalLinkPath/xlPathMissing" Target="Book6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80;&#50668;&#52285;\&#44277;&#50976;&#54260;&#45908;\My%20Documents\&#50577;&#49885;\&#51068;&#5094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HS&amp;S/Template/HS&amp;S/2ndq2000/Q2%20Rev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44608;&#49464;&#51652;\shareddocs\&#46020;&#47196;&#51652;&#51676;(11,6)\&#50689;&#46041;&#49440;%20&#44053;&#47497;~&#51452;&#47928;&#51652;&#44036;%20&#51204;&#44592;&#44277;&#49324;\&#44228;&#49328;&#49436;\&#44053;&#47497;(&#49345;)&#55092;&#44172;&#49548;\12,10(NEW)\&#50756;&#49457;\9701A\OUT\YE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50976;&#51221;\C\My%20Documents\dacom\&#50896;&#51452;~&#51228;&#52380;\&#50896;&#51452;&#52572;&#51333;\&#44277;&#53685;&#51088;&#4730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WORK\&#49888;&#52492;&#48156;&#51204;&#44592;\&#49888;&#52492;,&#51012;&#51648;,&#51473;&#46993;&#51204;&#54868;&#44397;-&#50896;&#48376;\&#49888;&#52492;&#51204;&#54868;&#44397;&#48156;&#51204;&#44592;\&#51204;&#44592;\&#45236;&#50669;&#48143;&#49884;&#48169;\&#50696;&#51221;&#44277;&#51221;&#5436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1"/>
      <sheetName val="QH1"/>
      <sheetName val="VSC1"/>
      <sheetName val="PAY1"/>
      <sheetName val="CAL2"/>
      <sheetName val="QH2"/>
      <sheetName val="VSC2"/>
      <sheetName val="PAY2"/>
    </sheetNames>
    <sheetDataSet>
      <sheetData sheetId="0">
        <row r="10">
          <cell r="B10">
            <v>0</v>
          </cell>
          <cell r="F10">
            <v>1.3</v>
          </cell>
          <cell r="G10">
            <v>0</v>
          </cell>
        </row>
        <row r="11">
          <cell r="B11">
            <v>116</v>
          </cell>
          <cell r="F11">
            <v>0.82678842291346033</v>
          </cell>
          <cell r="G11">
            <v>3.1417960070711494E-2</v>
          </cell>
        </row>
        <row r="12">
          <cell r="B12">
            <v>232</v>
          </cell>
          <cell r="F12">
            <v>3.3071536916538413</v>
          </cell>
          <cell r="G12">
            <v>0.25134368056569195</v>
          </cell>
          <cell r="V12">
            <v>185.29048276812799</v>
          </cell>
        </row>
        <row r="13">
          <cell r="B13">
            <v>348</v>
          </cell>
          <cell r="F13">
            <v>7.4410958062211439</v>
          </cell>
          <cell r="G13">
            <v>0.84828492190921023</v>
          </cell>
          <cell r="V13">
            <v>200.58160393454327</v>
          </cell>
        </row>
        <row r="14">
          <cell r="B14">
            <v>464</v>
          </cell>
          <cell r="F14">
            <v>13.228614766615365</v>
          </cell>
          <cell r="G14">
            <v>2.0107494445255356</v>
          </cell>
          <cell r="V14">
            <v>215.24295209134112</v>
          </cell>
        </row>
        <row r="15">
          <cell r="B15">
            <v>580</v>
          </cell>
          <cell r="F15">
            <v>20.669710572836511</v>
          </cell>
          <cell r="G15">
            <v>3.9272450088389372</v>
          </cell>
          <cell r="V15">
            <v>229.27452723852159</v>
          </cell>
        </row>
        <row r="16">
          <cell r="B16">
            <v>696</v>
          </cell>
          <cell r="F16">
            <v>29.764383224884575</v>
          </cell>
          <cell r="G16">
            <v>6.7862793752736819</v>
          </cell>
          <cell r="V16">
            <v>242.67632937608465</v>
          </cell>
        </row>
        <row r="17">
          <cell r="B17">
            <v>812</v>
          </cell>
          <cell r="F17">
            <v>40.51263272275957</v>
          </cell>
          <cell r="G17">
            <v>10.776360304254045</v>
          </cell>
          <cell r="V17">
            <v>255.4483585040303</v>
          </cell>
        </row>
        <row r="18">
          <cell r="B18">
            <v>928</v>
          </cell>
          <cell r="F18">
            <v>52.914459066461461</v>
          </cell>
          <cell r="G18">
            <v>16.085995556204285</v>
          </cell>
          <cell r="V18">
            <v>267.59061462235849</v>
          </cell>
        </row>
        <row r="19">
          <cell r="B19">
            <v>1044</v>
          </cell>
          <cell r="F19">
            <v>66.969862255990279</v>
          </cell>
          <cell r="G19">
            <v>22.903692891548676</v>
          </cell>
          <cell r="V19">
            <v>279.10309773106934</v>
          </cell>
        </row>
        <row r="20">
          <cell r="B20">
            <v>1160</v>
          </cell>
          <cell r="F20">
            <v>82.678842291346044</v>
          </cell>
          <cell r="G20">
            <v>31.417960070711498</v>
          </cell>
          <cell r="V20">
            <v>289.98580783016268</v>
          </cell>
        </row>
        <row r="21">
          <cell r="B21">
            <v>1276</v>
          </cell>
          <cell r="F21">
            <v>100.0413991725287</v>
          </cell>
          <cell r="G21">
            <v>41.81730485411699</v>
          </cell>
          <cell r="V21">
            <v>300.23874491963869</v>
          </cell>
        </row>
        <row r="22">
          <cell r="B22">
            <v>1392</v>
          </cell>
          <cell r="F22">
            <v>119.0575328995383</v>
          </cell>
          <cell r="G22">
            <v>54.290235002189455</v>
          </cell>
          <cell r="V22">
            <v>309.86190899949725</v>
          </cell>
        </row>
        <row r="23">
          <cell r="B23">
            <v>1508</v>
          </cell>
          <cell r="F23">
            <v>139.72724347237482</v>
          </cell>
          <cell r="G23">
            <v>69.025258275353153</v>
          </cell>
          <cell r="V23">
            <v>318.8553000697384</v>
          </cell>
        </row>
        <row r="24">
          <cell r="B24">
            <v>1624</v>
          </cell>
          <cell r="F24">
            <v>162.05053089103828</v>
          </cell>
          <cell r="G24">
            <v>86.210882434032357</v>
          </cell>
          <cell r="V24">
            <v>327.21891813036217</v>
          </cell>
        </row>
        <row r="25">
          <cell r="B25">
            <v>1740</v>
          </cell>
          <cell r="F25">
            <v>186.02739515552858</v>
          </cell>
          <cell r="G25">
            <v>106.03561523865129</v>
          </cell>
          <cell r="V25">
            <v>334.95276318136854</v>
          </cell>
        </row>
        <row r="26">
          <cell r="B26">
            <v>1856</v>
          </cell>
          <cell r="F26">
            <v>211.65783626584584</v>
          </cell>
          <cell r="G26">
            <v>128.68796444963428</v>
          </cell>
          <cell r="V26">
            <v>342.05683522275746</v>
          </cell>
        </row>
        <row r="27">
          <cell r="B27">
            <v>1972</v>
          </cell>
          <cell r="F27">
            <v>238.94185422199013</v>
          </cell>
          <cell r="G27">
            <v>154.35643782740561</v>
          </cell>
          <cell r="V27">
            <v>348.53113425452898</v>
          </cell>
        </row>
        <row r="28">
          <cell r="B28">
            <v>2088</v>
          </cell>
          <cell r="F28">
            <v>267.87944902396112</v>
          </cell>
          <cell r="G28">
            <v>183.22954313238941</v>
          </cell>
          <cell r="V28">
            <v>354.37566027668305</v>
          </cell>
        </row>
        <row r="29">
          <cell r="B29">
            <v>2204</v>
          </cell>
          <cell r="F29">
            <v>298.47062067175921</v>
          </cell>
          <cell r="G29">
            <v>215.49578812501014</v>
          </cell>
          <cell r="V29">
            <v>359.59041328921978</v>
          </cell>
        </row>
        <row r="30">
          <cell r="B30">
            <v>2320</v>
          </cell>
          <cell r="F30">
            <v>330.71536916538417</v>
          </cell>
          <cell r="G30">
            <v>251.34368056569198</v>
          </cell>
        </row>
        <row r="31">
          <cell r="B31">
            <v>2436</v>
          </cell>
          <cell r="F31">
            <v>364.61369450483596</v>
          </cell>
          <cell r="G31">
            <v>290.96172821485908</v>
          </cell>
        </row>
        <row r="32">
          <cell r="B32">
            <v>2552</v>
          </cell>
          <cell r="F32">
            <v>400.1655966901148</v>
          </cell>
          <cell r="G32">
            <v>334.53843883293592</v>
          </cell>
        </row>
        <row r="33">
          <cell r="B33">
            <v>2668</v>
          </cell>
          <cell r="F33">
            <v>437.37107572122056</v>
          </cell>
          <cell r="G33">
            <v>382.26232018034676</v>
          </cell>
        </row>
        <row r="34">
          <cell r="B34">
            <v>2784</v>
          </cell>
          <cell r="F34">
            <v>476.23013159815321</v>
          </cell>
          <cell r="G34">
            <v>434.32188001751564</v>
          </cell>
        </row>
        <row r="35">
          <cell r="B35">
            <v>2900</v>
          </cell>
          <cell r="F35">
            <v>516.74276432091267</v>
          </cell>
          <cell r="G35">
            <v>490.90562610486705</v>
          </cell>
        </row>
        <row r="36">
          <cell r="B36">
            <v>3016</v>
          </cell>
        </row>
        <row r="37">
          <cell r="B37">
            <v>3132</v>
          </cell>
        </row>
        <row r="38">
          <cell r="B38">
            <v>3248</v>
          </cell>
        </row>
        <row r="39">
          <cell r="B39">
            <v>1057.4342458400429</v>
          </cell>
        </row>
      </sheetData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산출근거 (1)"/>
      <sheetName val="산출근거 (2)"/>
      <sheetName val="전차선로 물량표"/>
      <sheetName val="산출근거 (3)"/>
      <sheetName val="자재집계"/>
      <sheetName val="산출근거 (4)"/>
      <sheetName val="하조서"/>
      <sheetName val="자재단가비교표"/>
      <sheetName val="Curves"/>
      <sheetName val="Tables"/>
      <sheetName val="SP-B1"/>
      <sheetName val="표준data-출력하지말것"/>
      <sheetName val="차단용량계산서"/>
      <sheetName val="설치공사2"/>
      <sheetName val="산출01"/>
      <sheetName val="DATA"/>
      <sheetName val="내역서"/>
      <sheetName val="손익분석"/>
      <sheetName val="LMEBM005"/>
      <sheetName val="FURNITURE-01"/>
      <sheetName val="간선계산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광명변전단락"/>
      <sheetName val="광명기지단락"/>
      <sheetName val="정거장단락"/>
      <sheetName val="소내케이블"/>
      <sheetName val="부하"/>
      <sheetName val="동력부하(정거장)"/>
      <sheetName val="간선조건"/>
      <sheetName val="간선계산"/>
      <sheetName val="TR 조건"/>
      <sheetName val="밧데리"/>
      <sheetName val="UPS밧데리"/>
      <sheetName val="터널전등"/>
      <sheetName val="터널간선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총물량표"/>
      <sheetName val="정산물량표"/>
      <sheetName val="정산세부물량1차분실적"/>
      <sheetName val="정산복구량"/>
      <sheetName val="일위대가표(1)"/>
      <sheetName val="일위대가표(2)"/>
      <sheetName val="자재단가비교표"/>
      <sheetName val="복구량산정 및 전용회선 사용"/>
      <sheetName val="노임단가"/>
      <sheetName val="노무비"/>
      <sheetName val="I一般比"/>
      <sheetName val="N賃率-職"/>
      <sheetName val="직노"/>
      <sheetName val="MOTOR"/>
      <sheetName val="내역서"/>
      <sheetName val="전차선로 물량표"/>
      <sheetName val="J直材4"/>
      <sheetName val="수량산출1"/>
      <sheetName val="자재단가표"/>
      <sheetName val="기본DATA"/>
      <sheetName val="지급자재"/>
      <sheetName val="CAT_5"/>
      <sheetName val="포장복구집계"/>
      <sheetName val="집계표"/>
      <sheetName val="ABUT수량-A1"/>
      <sheetName val="총괄표"/>
      <sheetName val="9GNG운반"/>
      <sheetName val="갑지1"/>
      <sheetName val="설계요율"/>
      <sheetName val="정화조동내역"/>
      <sheetName val="SP-B1"/>
      <sheetName val="백암비스타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목차"/>
      <sheetName val="주요공정"/>
      <sheetName val="2예정"/>
      <sheetName val="4예정공정"/>
      <sheetName val="세부공"/>
      <sheetName val="5동원인원"/>
      <sheetName val="6예산서"/>
      <sheetName val="재료비"/>
      <sheetName val="노무비"/>
      <sheetName val="7소요"/>
      <sheetName val="8자재표"/>
      <sheetName val="지입자재"/>
      <sheetName val="나.PCM"/>
      <sheetName val="콘넥터C"/>
      <sheetName val="9산출"/>
      <sheetName val="콘넥터철거 "/>
      <sheetName val="UTP"/>
      <sheetName val="광Patch"/>
      <sheetName val="다.전원C "/>
      <sheetName val="접지C"/>
      <sheetName val="철거공정"/>
      <sheetName val="기기가"/>
      <sheetName val="설계도면"/>
      <sheetName val="동축C"/>
      <sheetName val="광Cab"/>
      <sheetName val="국내C"/>
      <sheetName val="명숙"/>
      <sheetName val="TOTAL"/>
      <sheetName val="산출기준(파견전산실)"/>
      <sheetName val="갑지"/>
      <sheetName val="공사진도보고서"/>
      <sheetName val="공정관리"/>
      <sheetName val="사급자재사용량보고서"/>
      <sheetName val="추정금액"/>
      <sheetName val="Calendar"/>
      <sheetName val="재료집계"/>
      <sheetName val="전차선로 물량표"/>
      <sheetName val="공사비예산서(토목분)"/>
      <sheetName val="내역서"/>
      <sheetName val="설치공사2"/>
      <sheetName val="광혁기성"/>
      <sheetName val="ENG추진실행개통16개시"/>
      <sheetName val="교각1"/>
      <sheetName val="SP-B1"/>
      <sheetName val="간선계산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백암비스타내역"/>
      <sheetName val="내역서"/>
      <sheetName val="부산4"/>
      <sheetName val="간선계산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MT물량"/>
      <sheetName val="결재방"/>
      <sheetName val="납품검사"/>
      <sheetName val="부산4"/>
      <sheetName val="일위대가"/>
      <sheetName val="SILICATE"/>
      <sheetName val="BSD (2)"/>
      <sheetName val="정보"/>
      <sheetName val="Macro(전선)"/>
      <sheetName val="전기일위대가"/>
      <sheetName val="공통가설"/>
      <sheetName val="동원(3)"/>
      <sheetName val="예정(3)"/>
      <sheetName val="11.자재단가"/>
      <sheetName val="단가표"/>
      <sheetName val="44"/>
      <sheetName val="백암비스타내역"/>
      <sheetName val="기계경비(시간당)"/>
      <sheetName val="램머"/>
      <sheetName val="전차선로 물량표"/>
      <sheetName val="물자1"/>
      <sheetName val="재료집계"/>
      <sheetName val="내역"/>
      <sheetName val="LIST"/>
      <sheetName val="산출기준(파견전산실)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  차"/>
      <sheetName val="공사설명서"/>
      <sheetName val="주요공정"/>
      <sheetName val="일반시방서"/>
      <sheetName val="특별시방"/>
      <sheetName val="예산내역서"/>
      <sheetName val="공사원1"/>
      <sheetName val="집계표"/>
      <sheetName val="내역서"/>
      <sheetName val="산출근거"/>
      <sheetName val="#REF"/>
      <sheetName val="부하계산서"/>
      <sheetName val=" 소방공사 산출근거"/>
      <sheetName val="CABLE"/>
      <sheetName val="원가"/>
      <sheetName val="단가표"/>
      <sheetName val="asd"/>
      <sheetName val="요율"/>
      <sheetName val="재료"/>
      <sheetName val="KMT물량"/>
      <sheetName val="백암비스타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3"/>
    </sheetNames>
    <sheetDataSet>
      <sheetData sheetId="0"/>
      <sheetData sheetId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Sheet3"/>
    </sheetNames>
    <sheetDataSet>
      <sheetData sheetId="0"/>
      <sheetData sheetId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수량산출"/>
      <sheetName val="중량산출"/>
      <sheetName val="PANEL 중량산출"/>
      <sheetName val="내역서"/>
      <sheetName val="견적대비표"/>
      <sheetName val="단가대비표"/>
      <sheetName val="TEL"/>
      <sheetName val="I一般比"/>
      <sheetName val="과천MAIN"/>
      <sheetName val="대비"/>
      <sheetName val="내역서(총)"/>
      <sheetName val="부대대비"/>
      <sheetName val="냉연집계"/>
      <sheetName val="Sheet3"/>
      <sheetName val="신우"/>
      <sheetName val="일위대가"/>
      <sheetName val="교각계산"/>
      <sheetName val="DATE"/>
      <sheetName val="sheets"/>
      <sheetName val="예산M12A"/>
      <sheetName val="일위대가목차"/>
      <sheetName val="노임단가"/>
      <sheetName val="경비_원본"/>
      <sheetName val="직재"/>
      <sheetName val="수량산출서"/>
      <sheetName val="감가상각"/>
      <sheetName val="J直材4"/>
      <sheetName val="개요"/>
      <sheetName val="plan&amp;section of foundation"/>
      <sheetName val="노원열병합  건축공사기성내역서"/>
      <sheetName val="민속촌메뉴"/>
      <sheetName val="업무"/>
      <sheetName val="code"/>
      <sheetName val="FANDBS"/>
      <sheetName val="GRDATA"/>
      <sheetName val="SHAFTDBSE"/>
      <sheetName val="자재단가비교표"/>
      <sheetName val="N賃率-職"/>
      <sheetName val="TOTAL"/>
      <sheetName val="공사원가계산서"/>
      <sheetName val="건축내역"/>
      <sheetName val="내역"/>
      <sheetName val="주소록"/>
      <sheetName val="견적서"/>
      <sheetName val="단가비교표"/>
      <sheetName val="입찰안"/>
      <sheetName val="직노"/>
      <sheetName val="설계조건"/>
      <sheetName val="20관리비율"/>
      <sheetName val="화재 탐지 설비"/>
      <sheetName val="工완성공사율"/>
      <sheetName val="Sheet1"/>
      <sheetName val="전기일위대가"/>
      <sheetName val="DATA"/>
      <sheetName val="을지"/>
      <sheetName val="공사현황"/>
      <sheetName val="도"/>
      <sheetName val="터널조도"/>
      <sheetName val="실행내역서 "/>
      <sheetName val="부하계산서"/>
      <sheetName val="CT "/>
      <sheetName val="노임"/>
      <sheetName val="ABUT수량-A1"/>
      <sheetName val="발신정보"/>
      <sheetName val="기본일위"/>
      <sheetName val="2F 회의실견적(5_14 일대)"/>
      <sheetName val="NOMUBI"/>
      <sheetName val="sw1"/>
      <sheetName val="실행철강하도"/>
      <sheetName val="동원(3)"/>
      <sheetName val="예정(3)"/>
      <sheetName val="인건-측정"/>
      <sheetName val="조도계산서 (도서)"/>
      <sheetName val="동력부하(도산)"/>
      <sheetName val="명세서"/>
      <sheetName val="경산"/>
      <sheetName val="Sheet2"/>
      <sheetName val="C-노임단가"/>
      <sheetName val="유림골조"/>
      <sheetName val="Sheet14"/>
      <sheetName val="Sheet13"/>
      <sheetName val="danga"/>
      <sheetName val="ilch"/>
      <sheetName val="소비자가"/>
      <sheetName val="6호기"/>
      <sheetName val="Y-WORK"/>
      <sheetName val="원가계산서"/>
      <sheetName val="타견적1"/>
      <sheetName val="타견적2"/>
      <sheetName val="타견적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안"/>
      <sheetName val="부대입찰"/>
      <sheetName val="부대공"/>
      <sheetName val="적격점수"/>
      <sheetName val="자재인력"/>
      <sheetName val="입찰조건"/>
      <sheetName val="조건표"/>
      <sheetName val="차액보증"/>
      <sheetName val="VXXXXX"/>
      <sheetName val="하도급대비"/>
      <sheetName val="하도급기성"/>
      <sheetName val="하도급단가산출"/>
      <sheetName val="토공집계표"/>
      <sheetName val="유토계획및집계"/>
      <sheetName val="유용토모식도"/>
      <sheetName val="토량산출(다짐)"/>
      <sheetName val="토공총괄"/>
      <sheetName val="직영단가"/>
      <sheetName val="하도급기성 (2)"/>
      <sheetName val="하도급단가산출 (2)"/>
      <sheetName val="음료실행"/>
      <sheetName val="RAHMEN"/>
      <sheetName val="BID"/>
      <sheetName val="입출재고현황 (2)"/>
      <sheetName val="기초공"/>
      <sheetName val="기둥(원형)"/>
      <sheetName val="내역서"/>
      <sheetName val="대비"/>
      <sheetName val="견적서"/>
      <sheetName val="공사비집계"/>
      <sheetName val="일위대가"/>
      <sheetName val="DATA"/>
      <sheetName val="8공구투찰내역서"/>
      <sheetName val="Sheet2"/>
      <sheetName val="TEL"/>
      <sheetName val="공사개요"/>
      <sheetName val="98지급계획"/>
      <sheetName val="데이타"/>
      <sheetName val="내역"/>
      <sheetName val="경비2내역"/>
      <sheetName val="조명시설"/>
      <sheetName val="hvac내역서(제어동)"/>
      <sheetName val="DATE"/>
      <sheetName val="1.설계조건"/>
      <sheetName val="6.OUTPUT"/>
      <sheetName val="단가조건"/>
      <sheetName val="전기일위대가"/>
      <sheetName val="말뚝지지력산정"/>
      <sheetName val="계약내역서"/>
      <sheetName val="코드표"/>
      <sheetName val="출력표"/>
      <sheetName val="공사내역"/>
      <sheetName val="터파기및재료"/>
      <sheetName val="지급자재"/>
      <sheetName val="단면가정"/>
      <sheetName val="설계조건"/>
      <sheetName val="type-F"/>
      <sheetName val="부대대비"/>
      <sheetName val="냉연집계"/>
      <sheetName val="수량산출"/>
      <sheetName val="직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"/>
    </sheetNames>
    <sheetDataSet>
      <sheetData sheetId="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부하"/>
      <sheetName val="TR용량"/>
      <sheetName val="BATT"/>
      <sheetName val="GENCALC"/>
      <sheetName val="CABLE SIZE CALCULATION SHEET"/>
      <sheetName val="IMPEADENCE MAP "/>
      <sheetName val="IMPEADENCE "/>
      <sheetName val="등가거리"/>
      <sheetName val="MCCCALC"/>
      <sheetName val="CABLECALC"/>
      <sheetName val="DATA"/>
      <sheetName val="DATA1"/>
      <sheetName val="MOTOR"/>
      <sheetName val=" HIT-&gt;HMC 견적(3900)"/>
      <sheetName val="목차"/>
      <sheetName val="자재단가비교표"/>
      <sheetName val="DATA(BAC)"/>
      <sheetName val="집계표"/>
      <sheetName val="부하계산서"/>
      <sheetName val="ITEM"/>
      <sheetName val="2F 회의실견적(5_14 일대)"/>
      <sheetName val="ATS단가"/>
      <sheetName val="계산근거"/>
      <sheetName val="부산4"/>
      <sheetName val="설계명세서"/>
      <sheetName val="DS-LOAD"/>
      <sheetName val="Sheet1"/>
      <sheetName val="직노"/>
      <sheetName val="Sheet2"/>
      <sheetName val="차액보증"/>
      <sheetName val="수량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기계"/>
      <sheetName val="부대"/>
      <sheetName val="설치공사2"/>
      <sheetName val="MOTOR"/>
      <sheetName val="단가대비"/>
      <sheetName val="설치공사비"/>
      <sheetName val="CONCRETE"/>
      <sheetName val="정부노임단가"/>
      <sheetName val="노무비"/>
      <sheetName val="노임단가"/>
      <sheetName val="자재단가"/>
      <sheetName val="기지국"/>
      <sheetName val="ITEM"/>
      <sheetName val="ATS단가"/>
      <sheetName val="직노"/>
      <sheetName val="Baby일위대가"/>
      <sheetName val="부하계산서"/>
      <sheetName val="차액보증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UNIT-QT"/>
      <sheetName val="LOPCALC"/>
      <sheetName val="백암비스타내역"/>
      <sheetName val="MOTOR"/>
      <sheetName val="부하계산서"/>
      <sheetName val="정부노임단가"/>
      <sheetName val="목차"/>
      <sheetName val="노임단가"/>
      <sheetName val="CA지입"/>
      <sheetName val="산출기초"/>
      <sheetName val="일위대가(LCS)"/>
      <sheetName val="산출근거(접지)"/>
      <sheetName val="산출근거 (중기)"/>
      <sheetName val="Y-WORK"/>
      <sheetName val="간접"/>
      <sheetName val="견적을지"/>
      <sheetName val="경산"/>
      <sheetName val="SHEET2"/>
      <sheetName val="제경비"/>
      <sheetName val="JUCK"/>
      <sheetName val="기초견적가"/>
      <sheetName val="투찰"/>
      <sheetName val="I一般比"/>
      <sheetName val="N賃率-職"/>
      <sheetName val="96수출"/>
      <sheetName val="인건-측정"/>
      <sheetName val="내역서"/>
      <sheetName val="부하(성남)"/>
      <sheetName val="일위대가(가설)"/>
      <sheetName val="구간산출(1공구)"/>
      <sheetName val="설계예시"/>
      <sheetName val="부하LOAD"/>
      <sheetName val="직노"/>
    </sheetNames>
    <definedNames>
      <definedName name="Macro10"/>
      <definedName name="Macro12"/>
      <definedName name="Macro13"/>
      <definedName name="Macro14"/>
      <definedName name="Macro2"/>
      <definedName name="Macro5"/>
      <definedName name="Macro6"/>
      <definedName name="Macro7"/>
      <definedName name="Macro8"/>
      <definedName name="Macro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서"/>
      <sheetName val="원가 분리"/>
      <sheetName val="재료비"/>
      <sheetName val="소요"/>
      <sheetName val="나.PCM"/>
      <sheetName val="소상 &quot;1&quot;"/>
      <sheetName val="부산4"/>
      <sheetName val="Sheet1"/>
      <sheetName val="와동25-3(변경)"/>
      <sheetName val="현대산출"/>
      <sheetName val="DATA"/>
      <sheetName val="데이타"/>
      <sheetName val="부하계산서"/>
      <sheetName val="공예을"/>
      <sheetName val="Y-WORK"/>
      <sheetName val="전차선로 물량표"/>
      <sheetName val="실행철강하도"/>
      <sheetName val="Macro(차단기)"/>
      <sheetName val="MOTOR"/>
    </sheetNames>
    <definedNames>
      <definedName name="Macro11"/>
      <definedName name="Macro3"/>
      <definedName name="Macro4"/>
    </defined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타견적1"/>
      <sheetName val="타견적2"/>
      <sheetName val="타견적3"/>
      <sheetName val="견적대비표"/>
      <sheetName val="내역서"/>
      <sheetName val="단가대비표"/>
      <sheetName val="PANEL 중량산출"/>
      <sheetName val="중량산출"/>
      <sheetName val="수량산출"/>
      <sheetName val="샘플표지"/>
      <sheetName val="1안"/>
      <sheetName val="일위"/>
      <sheetName val="N賃率-職"/>
      <sheetName val="단가비교표"/>
      <sheetName val="매립"/>
      <sheetName val="원가 (2)"/>
      <sheetName val="I一般比"/>
      <sheetName val="과천MAIN"/>
      <sheetName val="ABUT수량-A1"/>
      <sheetName val="노임"/>
      <sheetName val="내역서1999.8최종"/>
      <sheetName val="2F 회의실견적(5_14 일대)"/>
      <sheetName val="J直材4"/>
      <sheetName val="품목납기"/>
      <sheetName val="예가표"/>
      <sheetName val="일위대가목차"/>
      <sheetName val="Sheet2"/>
      <sheetName val="신우"/>
      <sheetName val="송라초중학교(final)"/>
      <sheetName val="집계표"/>
      <sheetName val="전차선로 물량표"/>
      <sheetName val="제-노임"/>
      <sheetName val="제직재"/>
      <sheetName val="감가상각"/>
      <sheetName val="96갑지"/>
      <sheetName val="여과지동"/>
      <sheetName val="기초자료"/>
      <sheetName val="#REF"/>
      <sheetName val="인건-측정"/>
      <sheetName val="기본일위"/>
      <sheetName val="Macro1"/>
      <sheetName val="S0"/>
      <sheetName val="Sheet1"/>
      <sheetName val="노무비"/>
      <sheetName val="정부노임단가"/>
      <sheetName val="PANEL_중량산출"/>
      <sheetName val="원가_(2)"/>
      <sheetName val="sw1"/>
      <sheetName val="NOMUBI"/>
      <sheetName val="자재단가"/>
      <sheetName val="동원(3)"/>
      <sheetName val="예정(3)"/>
      <sheetName val="터널조도"/>
      <sheetName val="실행내역서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"/>
      <sheetName val="ETC"/>
      <sheetName val="PL(YTD)"/>
      <sheetName val="PL(CUR)"/>
      <sheetName val="배부기준"/>
      <sheetName val="배부"/>
      <sheetName val="배부후"/>
      <sheetName val="확정실적"/>
      <sheetName val="인원수출"/>
      <sheetName val="Sheet"/>
      <sheetName val="99Input"/>
      <sheetName val="BAU"/>
      <sheetName val="FIRS"/>
      <sheetName val="요약BS"/>
      <sheetName val="확정실적4월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숙"/>
      <sheetName val="TOTAL"/>
      <sheetName val="#REF"/>
      <sheetName val="SCHEDULE"/>
      <sheetName val="KASHTEO"/>
      <sheetName val="Sheet16"/>
      <sheetName val="동원(3)"/>
      <sheetName val="예정(3)"/>
      <sheetName val="3차"/>
      <sheetName val="터널조도"/>
      <sheetName val="입출재고현황 (2)"/>
      <sheetName val="노무비산출"/>
      <sheetName val="5.전사투자계획종함안"/>
      <sheetName val="DS0 단위"/>
      <sheetName val="DS1 단위"/>
      <sheetName val="확정실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명숙"/>
      <sheetName val="TOTAL"/>
      <sheetName val="#REF"/>
      <sheetName val="SCHEDULE"/>
      <sheetName val="KASHTEO"/>
      <sheetName val="Sheet16"/>
      <sheetName val="동원(3)"/>
      <sheetName val="예정(3)"/>
      <sheetName val="3차"/>
      <sheetName val="터널조도"/>
      <sheetName val="입출재고현황 (2)"/>
      <sheetName val="노무비산출"/>
      <sheetName val="5.전사투자계획종함안"/>
      <sheetName val="DS0 단위"/>
      <sheetName val="DS1 단위"/>
      <sheetName val="확정실적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총괄표"/>
      <sheetName val="원가계산서"/>
      <sheetName val="Sheet3"/>
      <sheetName val="여건보고"/>
    </sheetNames>
    <definedNames>
      <definedName name="Macro10"/>
      <definedName name="Macro13"/>
      <definedName name="Macro14"/>
      <definedName name="Macro7"/>
      <definedName name="Macro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총괄표"/>
      <sheetName val="원가계산서"/>
      <sheetName val="Sheet3"/>
      <sheetName val="여건보고"/>
    </sheetNames>
    <definedNames>
      <definedName name="Macro10"/>
      <definedName name="Macro13"/>
      <definedName name="Macro14"/>
      <definedName name="Macro7"/>
      <definedName name="Macro9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l"/>
    </sheetNames>
    <sheetDataSet>
      <sheetData sheetId="0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목차"/>
      <sheetName val="1.변압기용량"/>
      <sheetName val="6.발전기용량"/>
      <sheetName val="7.UPS용량"/>
      <sheetName val="8.관로및케이블굵기"/>
      <sheetName val="12.터널접속도로"/>
      <sheetName val="13.터널조도기준"/>
      <sheetName val="14.터널조도계산"/>
      <sheetName val="15.터널조명부하계산"/>
      <sheetName val="16.연수원측전압강하"/>
      <sheetName val="17.삼막곡측전압강하"/>
      <sheetName val="18.실조도계산"/>
      <sheetName val="19.가로등조도계산"/>
      <sheetName val="20.가로등전압강하"/>
      <sheetName val="#REF"/>
      <sheetName val="기초자료입력"/>
      <sheetName val="수량산출"/>
      <sheetName val="성남은행1가압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개요"/>
      <sheetName val="사통"/>
      <sheetName val="총괄"/>
      <sheetName val="단가검토"/>
      <sheetName val="설치중량 "/>
      <sheetName val="철거중량"/>
      <sheetName val="수문일위 "/>
      <sheetName val="자재단가"/>
      <sheetName val="갑,을"/>
      <sheetName val="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개요"/>
      <sheetName val="사통"/>
      <sheetName val="총괄"/>
      <sheetName val="단가검토"/>
      <sheetName val="설치중량 "/>
      <sheetName val="철거중량"/>
      <sheetName val="수문일위 "/>
      <sheetName val="자재단가"/>
      <sheetName val="갑,을"/>
      <sheetName val="노임단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공사원가계산서"/>
      <sheetName val="내역서01-22 (2)"/>
      <sheetName val="DATA_Garak"/>
      <sheetName val="DATA_Total"/>
      <sheetName val="DATA_Kwangju"/>
      <sheetName val="DATA_Daejeon"/>
      <sheetName val="DATA_Sadang"/>
      <sheetName val="DATA_Yangjae"/>
      <sheetName val="DATA_Yoido"/>
      <sheetName val="DATA_Ulsan"/>
      <sheetName val="DATA_Incheon"/>
      <sheetName val="DATA_Jeonju"/>
      <sheetName val="노무비산출"/>
      <sheetName val="수량산출"/>
      <sheetName val="사통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소요예산"/>
      <sheetName val="설계비"/>
      <sheetName val="감리비"/>
      <sheetName val="원가계산서"/>
      <sheetName val="공종별집계표"/>
      <sheetName val="수량산출"/>
    </sheetNames>
    <sheetDataSet>
      <sheetData sheetId="0"/>
      <sheetData sheetId="1"/>
      <sheetData sheetId="2"/>
      <sheetData sheetId="3"/>
      <sheetData sheetId="4"/>
      <sheetData sheetId="5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REF"/>
      <sheetName val="고내분기~한림"/>
      <sheetName val="광령~경마장"/>
      <sheetName val="세기~광령"/>
      <sheetName val="백암비스타내역"/>
      <sheetName val="계정"/>
      <sheetName val="Total"/>
      <sheetName val="데이타"/>
      <sheetName val="내역서1999.8최종"/>
      <sheetName val="수량산출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계산(케이블)"/>
      <sheetName val="정산내역표지"/>
      <sheetName val="정산내역표지 (2)"/>
      <sheetName val="사급자재단가 (2)"/>
      <sheetName val="공설"/>
      <sheetName val="기계경비(시간당)"/>
      <sheetName val="램머"/>
      <sheetName val="내역서1999.8최종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입찰품의서"/>
      <sheetName val="경상비"/>
      <sheetName val="하도급사항"/>
      <sheetName val="전체가예산"/>
      <sheetName val="자재폐기물"/>
      <sheetName val="설치공사비"/>
      <sheetName val="기계경비(시간당)"/>
      <sheetName val="램머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aroux"/>
      <sheetName val="대-산출"/>
      <sheetName val="대-전기인건"/>
      <sheetName val="중-기계산출"/>
      <sheetName val="중-전기인건"/>
      <sheetName val="표준일위"/>
      <sheetName val="물가조사"/>
      <sheetName val="임률"/>
      <sheetName val="대가정리"/>
      <sheetName val="#REF"/>
      <sheetName val="표지"/>
      <sheetName val="원가계산서 "/>
      <sheetName val="집계표 (1)"/>
      <sheetName val="집계표(2)"/>
      <sheetName val="내역서(1차공사분)"/>
      <sheetName val="수량산출"/>
      <sheetName val="DATA"/>
      <sheetName val="데이타"/>
      <sheetName val="자재단가비교표"/>
      <sheetName val="내역서"/>
      <sheetName val="포장복구집계"/>
      <sheetName val="Sheet1"/>
      <sheetName val="현장일보"/>
      <sheetName val="총괄표"/>
      <sheetName val="ABUT수량-A1"/>
      <sheetName val="일위대가-1"/>
      <sheetName val="Front"/>
      <sheetName val="wall"/>
      <sheetName val="간접"/>
      <sheetName val="ETC"/>
      <sheetName val="상수도토공집계표"/>
      <sheetName val="노임단가"/>
      <sheetName val="I一般比"/>
      <sheetName val="N賃率-職"/>
      <sheetName val="견적율"/>
      <sheetName val="공사수행방안"/>
      <sheetName val="성남일위"/>
      <sheetName val="1.설계조건"/>
      <sheetName val="일위대가"/>
      <sheetName val="도배공사언고"/>
      <sheetName val="산출금액내역"/>
      <sheetName val="안정검토(온1)"/>
      <sheetName val="별표 "/>
      <sheetName val="POL6차-PIPING"/>
      <sheetName val="환율"/>
      <sheetName val="을"/>
      <sheetName val="예비품"/>
      <sheetName val="CTEMCOST"/>
      <sheetName val="INPUT"/>
      <sheetName val="NEGO"/>
      <sheetName val="인건비"/>
      <sheetName val="전차선로 물량표"/>
      <sheetName val="설직재-1"/>
      <sheetName val="집수정"/>
      <sheetName val="사급자재"/>
      <sheetName val="Option"/>
      <sheetName val="SP-B1"/>
      <sheetName val="Curves"/>
      <sheetName val="Tables"/>
      <sheetName val="전기일위대가"/>
      <sheetName val="청천내"/>
      <sheetName val="내역서1999.8최종"/>
      <sheetName val="반중력식옹벽3.5"/>
      <sheetName val="과천MAIN"/>
      <sheetName val="IMPEADENCE MAP 취수장"/>
      <sheetName val="건축-물가변동"/>
      <sheetName val="암거단위-1련"/>
      <sheetName val="화산경계"/>
      <sheetName val="일위_파일"/>
      <sheetName val="입찰안"/>
      <sheetName val="귀래 설계 공내역서"/>
      <sheetName val="소비자가"/>
      <sheetName val="식재가격"/>
      <sheetName val="식재총괄"/>
      <sheetName val="일위목록"/>
      <sheetName val="const."/>
      <sheetName val="일위대가(계측기설치)"/>
      <sheetName val="부안일위"/>
      <sheetName val="내역서-전체낙찰율"/>
      <sheetName val="날개벽"/>
      <sheetName val="암거단위"/>
      <sheetName val="일위대가 (100%)"/>
      <sheetName val="손익분석"/>
      <sheetName val="인건-측정"/>
      <sheetName val="수량산출서"/>
      <sheetName val="단가조사"/>
      <sheetName val="중갑지"/>
      <sheetName val="노임"/>
      <sheetName val="단가 "/>
      <sheetName val="내역"/>
      <sheetName val="플랜트 설치"/>
      <sheetName val="단가"/>
      <sheetName val="노무비"/>
      <sheetName val="Sheet6"/>
      <sheetName val="갑지"/>
      <sheetName val="지우지마세요"/>
      <sheetName val="제수"/>
      <sheetName val="공기"/>
      <sheetName val="빙장비사양"/>
      <sheetName val="장비사양"/>
      <sheetName val="영1"/>
      <sheetName val="갑지1"/>
      <sheetName val="공사원가계산서"/>
      <sheetName val="노무비 "/>
      <sheetName val="표지 (2)"/>
      <sheetName val="설계명세서"/>
      <sheetName val="공사"/>
      <sheetName val="Sheet2"/>
      <sheetName val="집계표"/>
      <sheetName val="시행후면적"/>
      <sheetName val="직재"/>
      <sheetName val="단가산출"/>
      <sheetName val="Total"/>
      <sheetName val="수목표준대가"/>
      <sheetName val="신우"/>
      <sheetName val="5.모델링"/>
      <sheetName val="2.단면가정"/>
      <sheetName val="평균높이산출근거"/>
      <sheetName val="횡배수관위치조서"/>
      <sheetName val="예가표"/>
      <sheetName val="직노"/>
      <sheetName val="단가대비표"/>
      <sheetName val="일위대가(가설)"/>
      <sheetName val="횡배수관토공수량"/>
      <sheetName val="7단가"/>
      <sheetName val="외주"/>
      <sheetName val="내역서-CCTV"/>
      <sheetName val="WEIGHT LIST"/>
      <sheetName val="계산근거"/>
      <sheetName val="DATE"/>
      <sheetName val="일위"/>
      <sheetName val="NEYOK"/>
      <sheetName val="기준"/>
      <sheetName val="9811"/>
      <sheetName val="목표세부명세"/>
      <sheetName val="원하대비"/>
      <sheetName val="원도급"/>
      <sheetName val="하도급"/>
      <sheetName val="현장관리비"/>
      <sheetName val="횡배수관집현황(2공구)"/>
      <sheetName val="작성기준"/>
      <sheetName val="관급단가"/>
      <sheetName val="FD"/>
      <sheetName val="LD"/>
      <sheetName val="FRP내역서"/>
      <sheetName val="GAEYO"/>
      <sheetName val="연동내역"/>
      <sheetName val="설비내역서"/>
      <sheetName val="건축내역서"/>
      <sheetName val="전기내역서"/>
      <sheetName val="전기일위목록"/>
      <sheetName val="건축내역"/>
      <sheetName val="실행철강하도"/>
      <sheetName val="Y-WORK"/>
      <sheetName val="자재단가표"/>
      <sheetName val="YES-T"/>
      <sheetName val="J형측구단위수량"/>
      <sheetName val="가설공사내역"/>
      <sheetName val="401"/>
      <sheetName val="기본DATA"/>
      <sheetName val="현대물량"/>
      <sheetName val="소방"/>
      <sheetName val="P.M 별"/>
      <sheetName val="Sheet3"/>
      <sheetName val="품셈TABLE"/>
      <sheetName val="입력"/>
      <sheetName val="금액"/>
      <sheetName val="원가계산서"/>
      <sheetName val="조명시설"/>
      <sheetName val="집계"/>
      <sheetName val="인건비 "/>
      <sheetName val="기계설비-물가변동"/>
      <sheetName val="요율"/>
      <sheetName val="터파기및재료"/>
      <sheetName val="토목"/>
      <sheetName val="직접인건비"/>
      <sheetName val="변압기 및 발전기 용량"/>
      <sheetName val="Sheet4"/>
      <sheetName val="갑지(추정)"/>
      <sheetName val="자재단가"/>
      <sheetName val="전신환매도율"/>
      <sheetName val="H-PILE수량집계"/>
      <sheetName val="A-4"/>
      <sheetName val="차선도색현황"/>
      <sheetName val="실행대비"/>
      <sheetName val="경비"/>
      <sheetName val="공사개요"/>
      <sheetName val="COST"/>
      <sheetName val="시중노임단가"/>
      <sheetName val="코드표"/>
      <sheetName val="COVER"/>
      <sheetName val="횡배수관"/>
      <sheetName val="대비"/>
      <sheetName val="집수정(600-700)"/>
      <sheetName val="전계가"/>
      <sheetName val="매립"/>
      <sheetName val="Working(wo WTs)"/>
      <sheetName val="설계내역서"/>
      <sheetName val="APT"/>
      <sheetName val="평가내역"/>
      <sheetName val="노임이"/>
      <sheetName val="견"/>
      <sheetName val="노원열병합  건축공사기성내역서"/>
      <sheetName val="AV시스템"/>
      <sheetName val="한강운반비"/>
      <sheetName val="건축공사 집계표"/>
      <sheetName val="골조"/>
      <sheetName val="R&amp;D"/>
      <sheetName val="설치공사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00000"/>
      <sheetName val="재료단가비교표 "/>
      <sheetName val="기초일위대가"/>
      <sheetName val="기본신설"/>
      <sheetName val="신설산출근거"/>
      <sheetName val="신설개소별"/>
      <sheetName val="신설개소합계"/>
      <sheetName val="도급예산(신설)"/>
      <sheetName val="장래신설"/>
      <sheetName val="장래분산출"/>
      <sheetName val="장래개소별"/>
      <sheetName val="장래용도급내역"/>
      <sheetName val="특수신설"/>
      <sheetName val="특수산출"/>
      <sheetName val="특수개소별"/>
      <sheetName val="특수내역"/>
      <sheetName val="최종철거"/>
      <sheetName val="철거산출근거"/>
      <sheetName val="내역서"/>
      <sheetName val="중앙선내역서"/>
      <sheetName val="Sheet1"/>
      <sheetName val="투찰"/>
      <sheetName val="한일양산"/>
      <sheetName val="경산"/>
      <sheetName val="차액보증"/>
      <sheetName val="국별인원"/>
      <sheetName val="공통가설"/>
      <sheetName val="견적사양비교표"/>
      <sheetName val="전선 및 전선관"/>
      <sheetName val="일위(설)"/>
      <sheetName val="노임단가"/>
      <sheetName val="단가조사"/>
      <sheetName val="cable-data"/>
      <sheetName val="Y-WORK"/>
      <sheetName val="Macro(차단기)"/>
      <sheetName val="원가"/>
      <sheetName val="BID"/>
      <sheetName val="일위대가(가설)"/>
      <sheetName val="AS포장복구 "/>
      <sheetName val="6호기"/>
      <sheetName val="밸브설치"/>
      <sheetName val="A LINE"/>
      <sheetName val="일위대가표"/>
      <sheetName val="갑지(추정)"/>
      <sheetName val="INPUT"/>
      <sheetName val="일위대가"/>
      <sheetName val="기술조건"/>
      <sheetName val="가로등내역서"/>
      <sheetName val="6.일위목록"/>
      <sheetName val="설계서"/>
      <sheetName val="표지"/>
      <sheetName val="70%"/>
      <sheetName val="단중표"/>
      <sheetName val="설치공사비"/>
      <sheetName val="N賃率-職"/>
      <sheetName val="노무비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xxxxx"/>
      <sheetName val="CUV"/>
      <sheetName val="Q-H"/>
      <sheetName val="VS P-Q"/>
      <sheetName val="VS  curve"/>
      <sheetName val="PAYBAK"/>
      <sheetName val="Chart1"/>
      <sheetName val="Sheet1"/>
      <sheetName val="Sheet3"/>
    </sheetNames>
    <sheetDataSet>
      <sheetData sheetId="0"/>
      <sheetData sheetId="1"/>
      <sheetData sheetId="2" refreshError="1"/>
      <sheetData sheetId="3"/>
      <sheetData sheetId="4" refreshError="1"/>
      <sheetData sheetId="5"/>
      <sheetData sheetId="6" refreshError="1"/>
      <sheetData sheetId="7"/>
      <sheetData sheetId="8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by일위대가"/>
      <sheetName val="기계경비(시간당)"/>
      <sheetName val="램머"/>
      <sheetName val="일위대가"/>
      <sheetName val="노무비"/>
      <sheetName val="경산"/>
      <sheetName val="내역"/>
      <sheetName val="2003 일위대가"/>
      <sheetName val="N賃率-職"/>
      <sheetName val="일위대가(4층원격)"/>
      <sheetName val="70%"/>
      <sheetName val="철거산출근거"/>
      <sheetName val="단가조사"/>
      <sheetName val="Y-WORK"/>
      <sheetName val="단가산출"/>
      <sheetName val="Sheet1"/>
      <sheetName val="국별인원"/>
      <sheetName val="캔개발배경"/>
      <sheetName val="시장"/>
      <sheetName val="일정표"/>
      <sheetName val="표지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賃率-職"/>
      <sheetName val="원가 (2)"/>
      <sheetName val="원가"/>
      <sheetName val="재집"/>
      <sheetName val="직재"/>
      <sheetName val="소요량"/>
      <sheetName val="간재"/>
      <sheetName val="용접재료"/>
      <sheetName val="간재비율"/>
      <sheetName val="작업설"/>
      <sheetName val="단가"/>
      <sheetName val="노집"/>
      <sheetName val="노무"/>
      <sheetName val="공수"/>
      <sheetName val="간노"/>
      <sheetName val="임금"/>
      <sheetName val="임율"/>
      <sheetName val="경비"/>
      <sheetName val="배부"/>
      <sheetName val="조정액"/>
      <sheetName val="일반"/>
      <sheetName val="일반관리비"/>
      <sheetName val="이윤"/>
      <sheetName val="이윤율"/>
      <sheetName val="손익"/>
      <sheetName val="제조"/>
      <sheetName val="기업"/>
      <sheetName val="운반비"/>
      <sheetName val="삭제소요량"/>
      <sheetName val="총괄"/>
      <sheetName val="I一般比"/>
      <sheetName val="20관리비율"/>
      <sheetName val="일위대가"/>
      <sheetName val="전선 및 전선관"/>
      <sheetName val="노무비단가"/>
      <sheetName val="내역1"/>
      <sheetName val="N賃率_職"/>
      <sheetName val="수량산출1"/>
      <sheetName val="자재단가표"/>
      <sheetName val="옥외 전력간선공사"/>
      <sheetName val="동원(3)"/>
      <sheetName val="#REF"/>
      <sheetName val="화해(함평)"/>
      <sheetName val="화해(장성)"/>
      <sheetName val="내역서"/>
      <sheetName val="b_balju_cho"/>
      <sheetName val="시설물일위"/>
      <sheetName val="순공사비"/>
      <sheetName val="노임"/>
      <sheetName val="Baby일위대가"/>
      <sheetName val="일위목록"/>
      <sheetName val="경율산정.XLS"/>
      <sheetName val="유림골조"/>
      <sheetName val="철거산출근거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서초(lg)"/>
      <sheetName val="롯데케슬"/>
      <sheetName val="현대아파트"/>
      <sheetName val="서초월드"/>
      <sheetName val="현대기림"/>
      <sheetName val="서초(삼성)"/>
      <sheetName val="lg아파트"/>
      <sheetName val="무지개아파트"/>
      <sheetName val="강동"/>
      <sheetName val="힐탑ot"/>
      <sheetName val="풍납현대아파트"/>
      <sheetName val="현대2차리버빌"/>
      <sheetName val="신성2차아파트"/>
      <sheetName val="강동(길동우성)"/>
      <sheetName val="길동우성아파트"/>
      <sheetName val="강동(동아한가람)"/>
      <sheetName val="동아한가람아파트"/>
      <sheetName val="고덕(lg)"/>
      <sheetName val=" 현대한강아파트"/>
      <sheetName val="명일아파트"/>
      <sheetName val="고덕(삼익그린1,2)"/>
      <sheetName val="삼익그린1차"/>
      <sheetName val="삼익그린2차"/>
      <sheetName val="고덕(초이)"/>
      <sheetName val="초이새마을아파트"/>
      <sheetName val="반포(lg)"/>
      <sheetName val="강남오피스텔"/>
      <sheetName val="kdi벤쳐"/>
      <sheetName val="반포(동아)"/>
      <sheetName val="동아아파트"/>
      <sheetName val="가락(포스코)"/>
      <sheetName val="포스코빌딩"/>
      <sheetName val="가락(flc-c)"/>
      <sheetName val="남성대아파트"/>
      <sheetName val="쌍용1차아파트"/>
      <sheetName val="올림아파트"/>
      <sheetName val="거여3단지"/>
      <sheetName val="가락농수산물시장"/>
      <sheetName val="송파(현대R&amp;b)"/>
      <sheetName val="현대R&amp;B"/>
      <sheetName val="잠실주공아파트"/>
      <sheetName val="신사(풍림1차)"/>
      <sheetName val="풍림1차아파트"/>
      <sheetName val="디자이너클럽"/>
      <sheetName val="영동(FLC-D)"/>
      <sheetName val="미도1차아파트"/>
      <sheetName val="미도2차아파트"/>
      <sheetName val="개포우성아파트"/>
      <sheetName val="현대2차아파트"/>
      <sheetName val="영동(FLC-C)"/>
      <sheetName val="청실아파트"/>
      <sheetName val="쌍용아파트"/>
      <sheetName val="우성1차아파트"/>
      <sheetName val="은마아파트"/>
      <sheetName val="N賃率-職"/>
      <sheetName val="Baby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 refreshError="1"/>
      <sheetData sheetId="55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요율_계산"/>
      <sheetName val="철거산출근거"/>
      <sheetName val="세기~광령"/>
      <sheetName val="광양"/>
      <sheetName val="설계서"/>
      <sheetName val="Baby일위대가"/>
      <sheetName val="단가산출"/>
      <sheetName val="위스키3"/>
      <sheetName val="주류전체2"/>
      <sheetName val="N賃率-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구리"/>
      <sheetName val="남양주"/>
      <sheetName val="마석"/>
      <sheetName val="일패"/>
      <sheetName val="운수"/>
      <sheetName val="답내"/>
      <sheetName val="답내 (2)"/>
      <sheetName val="덕소"/>
      <sheetName val="퇴계원"/>
      <sheetName val="가평"/>
      <sheetName val="조종"/>
      <sheetName val="의정부"/>
      <sheetName val="중앙"/>
      <sheetName val="고양"/>
      <sheetName val="일산"/>
      <sheetName val="능곡"/>
      <sheetName val="덕양"/>
      <sheetName val="동두천"/>
      <sheetName val="파주"/>
      <sheetName val="법원"/>
      <sheetName val="양평"/>
      <sheetName val="문산"/>
      <sheetName val="144"/>
      <sheetName val="72"/>
      <sheetName val="36"/>
      <sheetName val="법원 (2)"/>
      <sheetName val="단가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구리"/>
      <sheetName val="남양주"/>
      <sheetName val="마석"/>
      <sheetName val="일패"/>
      <sheetName val="운수"/>
      <sheetName val="답내"/>
      <sheetName val="답내 (2)"/>
      <sheetName val="덕소"/>
      <sheetName val="퇴계원"/>
      <sheetName val="가평"/>
      <sheetName val="조종"/>
      <sheetName val="의정부"/>
      <sheetName val="중앙"/>
      <sheetName val="고양"/>
      <sheetName val="일산"/>
      <sheetName val="능곡"/>
      <sheetName val="덕양"/>
      <sheetName val="동두천"/>
      <sheetName val="파주"/>
      <sheetName val="법원"/>
      <sheetName val="양평"/>
      <sheetName val="문산"/>
      <sheetName val="144"/>
      <sheetName val="72"/>
      <sheetName val="36"/>
      <sheetName val="법원 (2)"/>
      <sheetName val="단가산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상세원가산출내역서_수주원가용"/>
      <sheetName val="집행원가품의서"/>
      <sheetName val="1.공장원가총괄내역서_수주원가용"/>
      <sheetName val="1.공장원가총괄내역서_목표원가용"/>
      <sheetName val="2.상세원가산출내역서_목표원가용"/>
      <sheetName val="내역서"/>
      <sheetName val="국내조달(통합-1)"/>
      <sheetName val="#REF"/>
      <sheetName val="N賃率-職"/>
      <sheetName val="단가산출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(최종)"/>
      <sheetName val="표지적용근거"/>
      <sheetName val="세부규격(표지)"/>
      <sheetName val="건축내역서"/>
      <sheetName val="전기통신내역서"/>
      <sheetName val="영상및 음향내역서"/>
      <sheetName val="실내건축일위대가"/>
      <sheetName val="전기통신일위대가"/>
      <sheetName val="영상음향일위대가"/>
      <sheetName val="통합적용단가표"/>
      <sheetName val="물량산출표(건축)"/>
      <sheetName val="물량산출표(전기)"/>
      <sheetName val="물량산출표(통신)"/>
      <sheetName val="일위목록"/>
      <sheetName val="요율"/>
      <sheetName val="자재단가"/>
      <sheetName val="단가산출"/>
      <sheetName val="품종별월계"/>
      <sheetName val="N賃率-職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집계"/>
      <sheetName val="Sheet1"/>
      <sheetName val="Sheet2"/>
      <sheetName val="Sheet3"/>
      <sheetName val="2F 회의실견적(5_14 일대)"/>
      <sheetName val="실내건축일위대가"/>
      <sheetName val="자재단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견적갑지"/>
      <sheetName val="견적내역서"/>
      <sheetName val="Sheet1"/>
      <sheetName val="Sheet2"/>
      <sheetName val="Sheet3"/>
      <sheetName val="SP-B1"/>
      <sheetName val="백암비스타내역"/>
      <sheetName val="실내건축일위대가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</sheetNames>
    <sheetDataSet>
      <sheetData sheetId="0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설계변경분"/>
      <sheetName val="변경분"/>
      <sheetName val="기계경비97.4"/>
      <sheetName val="기계경비98.4 "/>
      <sheetName val="기계경비단가"/>
      <sheetName val="기계경비집계표"/>
      <sheetName val="Sheet2"/>
      <sheetName val="Sheet3"/>
      <sheetName val="직재"/>
      <sheetName val="sheet1"/>
      <sheetName val="노임단가"/>
      <sheetName val="노무비 근거"/>
      <sheetName val="일위대가"/>
      <sheetName val="중기사용료"/>
      <sheetName val="내역"/>
      <sheetName val="1,2공구원가계산서"/>
      <sheetName val="2공구산출내역"/>
      <sheetName val="1공구산출내역서"/>
      <sheetName val="효율표"/>
      <sheetName val="백암비스타내역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총괄"/>
      <sheetName val="일1"/>
      <sheetName val="일2"/>
      <sheetName val="일3"/>
      <sheetName val="일4"/>
      <sheetName val="일5"/>
      <sheetName val="일6"/>
      <sheetName val="일7"/>
      <sheetName val="일8"/>
      <sheetName val="일9"/>
      <sheetName val="일10"/>
      <sheetName val="일11"/>
      <sheetName val="일12"/>
      <sheetName val="일13"/>
      <sheetName val="일14"/>
      <sheetName val="일15"/>
      <sheetName val="일16"/>
      <sheetName val="일17"/>
      <sheetName val="일18"/>
      <sheetName val="일19"/>
      <sheetName val="일20"/>
      <sheetName val="일21"/>
      <sheetName val="일22"/>
      <sheetName val="일23"/>
      <sheetName val="일24"/>
      <sheetName val="일25"/>
      <sheetName val="자재단가비교표"/>
      <sheetName val="차량운반및하차비"/>
      <sheetName val="인력운반비"/>
      <sheetName val="크레인사용"/>
      <sheetName val="자재단가비교표1월"/>
      <sheetName val="일15 (2)"/>
      <sheetName val="일26"/>
      <sheetName val="총원가"/>
      <sheetName val="경비"/>
      <sheetName val="경비내역"/>
      <sheetName val="사급자재"/>
      <sheetName val="이설자재"/>
      <sheetName val="일위대가노무비"/>
      <sheetName val="총괄표"/>
      <sheetName val="총괄표(신설)"/>
      <sheetName val="동원인원총괄표"/>
      <sheetName val="내1"/>
      <sheetName val="내2"/>
      <sheetName val="내3"/>
      <sheetName val="내4"/>
      <sheetName val="내5"/>
      <sheetName val="내6"/>
      <sheetName val="내7"/>
      <sheetName val="내8"/>
      <sheetName val="내9"/>
      <sheetName val="내10"/>
      <sheetName val="내11"/>
      <sheetName val="내12"/>
      <sheetName val="내13"/>
      <sheetName val="내14"/>
      <sheetName val="내15"/>
      <sheetName val="내16"/>
      <sheetName val="내17"/>
      <sheetName val="내18"/>
      <sheetName val="동원인원(신설)"/>
      <sheetName val="노1"/>
      <sheetName val="노2"/>
      <sheetName val="노3"/>
      <sheetName val="노4"/>
      <sheetName val="노5"/>
      <sheetName val="노6"/>
      <sheetName val="노7"/>
      <sheetName val="노8"/>
      <sheetName val="노9"/>
      <sheetName val="노10"/>
      <sheetName val="노11"/>
      <sheetName val="노12"/>
      <sheetName val="노13"/>
      <sheetName val="노14"/>
      <sheetName val="노15"/>
      <sheetName val="노16"/>
      <sheetName val="노17"/>
      <sheetName val="노18"/>
      <sheetName val="01.내역서"/>
      <sheetName val="동원인력 총괄표"/>
      <sheetName val="공종별 동원인력 총괄표 "/>
      <sheetName val="01.노력산출서"/>
      <sheetName val="01. 원효전화국산출서"/>
      <sheetName val="Module1"/>
      <sheetName val="공종별원가(남건)"/>
      <sheetName val="목차"/>
      <sheetName val="1-01"/>
      <sheetName val="1-02"/>
      <sheetName val="1-03"/>
      <sheetName val="1-04"/>
      <sheetName val="1-05"/>
      <sheetName val="1-06"/>
      <sheetName val="1-07"/>
      <sheetName val="1-08"/>
      <sheetName val="1-09"/>
      <sheetName val="1-10"/>
      <sheetName val="1-11"/>
      <sheetName val="1-12"/>
      <sheetName val="1-13"/>
      <sheetName val="1-14"/>
      <sheetName val="1-15"/>
      <sheetName val="1-16"/>
      <sheetName val="1-17"/>
      <sheetName val="1-18"/>
      <sheetName val="1-19"/>
      <sheetName val="일위CODE"/>
      <sheetName val="약품공급2"/>
      <sheetName val="목차 "/>
      <sheetName val="노임"/>
      <sheetName val="일위대가"/>
      <sheetName val="자재단가"/>
      <sheetName val="부하계산서"/>
      <sheetName val="KMT물량"/>
      <sheetName val="공사원가계산서"/>
      <sheetName val="일위수량"/>
      <sheetName val="집계표"/>
      <sheetName val="내역서"/>
      <sheetName val="산출내역서"/>
      <sheetName val="일위목록"/>
      <sheetName val="요율"/>
      <sheetName val="SP-B1"/>
      <sheetName val="(양식)내역서, 동원인력, 자재단가"/>
      <sheetName val="효율표"/>
      <sheetName val=" HIT-&gt;HMC 견적(3900)"/>
      <sheetName val="WING3"/>
      <sheetName val="퍼스트"/>
      <sheetName val="토 적 표"/>
      <sheetName val="2공구산출내역"/>
      <sheetName val="일위대가목록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공사원가계산서"/>
      <sheetName val="총괄표"/>
      <sheetName val="노임"/>
      <sheetName val="일위대가"/>
      <sheetName val="인공산출서"/>
      <sheetName val="산출집계"/>
      <sheetName val="산출서"/>
      <sheetName val="단가비교"/>
      <sheetName val="정부노임단가"/>
      <sheetName val="자재단가"/>
      <sheetName val="설비적용원가계산"/>
      <sheetName val="자재단가비교표"/>
      <sheetName val="SP-B1"/>
      <sheetName val="일위대가(1)"/>
      <sheetName val="내역서"/>
      <sheetName val="일위목록"/>
      <sheetName val="요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개요"/>
      <sheetName val="사통"/>
      <sheetName val="총괄"/>
      <sheetName val="단가검토"/>
      <sheetName val="설치중량 "/>
      <sheetName val="철거중량"/>
      <sheetName val="수문일위 "/>
      <sheetName val="자재단가"/>
      <sheetName val="단가비교"/>
      <sheetName val="자재단가비교표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구조물수량집계"/>
      <sheetName val="TypeA(No Print)"/>
      <sheetName val="표지"/>
      <sheetName val="구조물수량집계표(총괄,철주)"/>
      <sheetName val="구조물수량집계표(총괄,구조물공)"/>
      <sheetName val="1호선"/>
      <sheetName val="42호선"/>
      <sheetName val="42호선추가분"/>
      <sheetName val="43호선 "/>
      <sheetName val="수량산출 "/>
      <sheetName val="Sheet1"/>
      <sheetName val="기초형식구분"/>
      <sheetName val="기초형식별 단위 수량집계"/>
      <sheetName val="TypeE(BOX,A)"/>
      <sheetName val="TypeE(BOX,B)"/>
      <sheetName val="TypeE(BOX,C)"/>
      <sheetName val="TypeE(BOX,D)"/>
      <sheetName val="Type(L,A) "/>
      <sheetName val="Type(L,B)"/>
      <sheetName val="Type(L,C)"/>
      <sheetName val="Type(L,D)"/>
      <sheetName val="Type(역T,A)"/>
      <sheetName val="Type(역T,B)"/>
      <sheetName val="Type(역T,C)"/>
      <sheetName val="Type(역T,D)"/>
      <sheetName val="#REF"/>
      <sheetName val="입찰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구조물수량집계"/>
      <sheetName val="TypeA(No Print)"/>
      <sheetName val="표지"/>
      <sheetName val="구조물수량집계표(총괄,철주)"/>
      <sheetName val="구조물수량집계표(총괄,구조물공)"/>
      <sheetName val="1호선"/>
      <sheetName val="42호선"/>
      <sheetName val="42호선추가분"/>
      <sheetName val="43호선 "/>
      <sheetName val="수량산출 "/>
      <sheetName val="Sheet1"/>
      <sheetName val="기초형식구분"/>
      <sheetName val="기초형식별 단위 수량집계"/>
      <sheetName val="TypeE(BOX,A)"/>
      <sheetName val="TypeE(BOX,B)"/>
      <sheetName val="TypeE(BOX,C)"/>
      <sheetName val="TypeE(BOX,D)"/>
      <sheetName val="Type(L,A) "/>
      <sheetName val="Type(L,B)"/>
      <sheetName val="Type(L,C)"/>
      <sheetName val="Type(L,D)"/>
      <sheetName val="Type(역T,A)"/>
      <sheetName val="Type(역T,B)"/>
      <sheetName val="Type(역T,C)"/>
      <sheetName val="Type(역T,D)"/>
      <sheetName val="#REF"/>
      <sheetName val="입찰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표지"/>
      <sheetName val="내역표지"/>
      <sheetName val="총괄표"/>
      <sheetName val="대강당내역(기계)"/>
      <sheetName val="대강당내역(전기)"/>
      <sheetName val="대강당산출(기계)"/>
      <sheetName val="대강당산출(전기)"/>
      <sheetName val="소강당(1)내역(기계)"/>
      <sheetName val="소강당(1)내역(전기)"/>
      <sheetName val="소강당(1)산출(기계)"/>
      <sheetName val="소강당(1)산출(전기)"/>
      <sheetName val="물가"/>
      <sheetName val="일위1"/>
      <sheetName val="일위2"/>
      <sheetName val="견적"/>
      <sheetName val="Sheet1"/>
      <sheetName val="Sheet2"/>
      <sheetName val="Sheet3"/>
      <sheetName val="KT020128-01(표지)"/>
      <sheetName val="등기구설치"/>
      <sheetName val="kt020128-01 (재료비)"/>
      <sheetName val="kt020128-01 (인건비)"/>
      <sheetName val="교육진행비"/>
      <sheetName val="강사료"/>
      <sheetName val="교재제작비"/>
      <sheetName val="연수생중식비"/>
      <sheetName val="workshop진행비"/>
      <sheetName val="연수생여비"/>
      <sheetName val="수료증및케이스"/>
      <sheetName val="명찰"/>
      <sheetName val="현수막"/>
      <sheetName val="간접경비총괄"/>
      <sheetName val="간접경비_음료대"/>
      <sheetName val="간접경비_사무용품"/>
      <sheetName val="간접경비_운영비"/>
      <sheetName val="인건비"/>
      <sheetName val="간담회개최"/>
      <sheetName val="업무협의비"/>
      <sheetName val="부대경비총괄"/>
      <sheetName val="부대_사무용품"/>
      <sheetName val="부대_운영비"/>
      <sheetName val="부대_시설관리비"/>
      <sheetName val="경부선"/>
      <sheetName val="중부선"/>
      <sheetName val="영동선"/>
      <sheetName val="서해안선"/>
      <sheetName val="Chart3"/>
      <sheetName val="30년운영비"/>
      <sheetName val="소모품"/>
      <sheetName val="총괄내역"/>
      <sheetName val="CCTV 세부내역"/>
      <sheetName val="VMS 세부내역"/>
      <sheetName val="루프검지기"/>
      <sheetName val="영상검지기 세부내역"/>
      <sheetName val="광통신 세부내역"/>
      <sheetName val="센터설비"/>
      <sheetName val="비상전화기"/>
      <sheetName val="설노임단가"/>
      <sheetName val="산정기준"/>
      <sheetName val="단가산출"/>
      <sheetName val="CCTV일위대가"/>
      <sheetName val="CCTV 철주 설치 일위대가"/>
      <sheetName val="영상검지일위대가"/>
      <sheetName val="광케이블 및 부대설비 일위대가"/>
      <sheetName val="센터 설비 일위대가"/>
      <sheetName val="비상전화 일위대가"/>
      <sheetName val="견적 갑지"/>
      <sheetName val="견적을지"/>
      <sheetName val="시공견적서"/>
      <sheetName val="구매내역"/>
      <sheetName val="구매내역 (2)"/>
      <sheetName val="신설 수량"/>
      <sheetName val="충청최종 "/>
      <sheetName val="충청"/>
      <sheetName val="노후설비교체"/>
      <sheetName val="유형합계"/>
      <sheetName val="차선유형"/>
      <sheetName val="일위집계"/>
      <sheetName val="일위대가"/>
      <sheetName val="설치단가data"/>
      <sheetName val="자재"/>
      <sheetName val="개요"/>
      <sheetName val="망도"/>
      <sheetName val="관로 CA망도"/>
      <sheetName val="Chart2"/>
      <sheetName val="원가계산서"/>
      <sheetName val="내역서(총괄)"/>
      <sheetName val="내역서(통신)"/>
      <sheetName val="최종비교표"/>
      <sheetName val="산출근거"/>
      <sheetName val="수량및단가(1안)"/>
      <sheetName val="수량및단가(2안)"/>
      <sheetName val="수량및단가(3안)"/>
      <sheetName val="수량(통신)"/>
      <sheetName val="일위대가(통신)"/>
      <sheetName val="노임단가"/>
      <sheetName val="추가집행집계표"/>
      <sheetName val="2차원가"/>
      <sheetName val="집계표"/>
      <sheetName val="유형별 내역서"/>
      <sheetName val="물량산출서"/>
      <sheetName val="설노임 단가"/>
      <sheetName val="재료단가"/>
      <sheetName val="철근"/>
      <sheetName val="차선도면"/>
      <sheetName val="갑지"/>
      <sheetName val="총괄내역서"/>
      <sheetName val="추가공사(1)"/>
      <sheetName val="추가공사(2)"/>
      <sheetName val="적용단가"/>
      <sheetName val="노임"/>
      <sheetName val="단가대비표"/>
      <sheetName val="유리끼우기 (판유리)"/>
      <sheetName val="20간노율"/>
      <sheetName val="1.2차비교"/>
      <sheetName val="국별1.2"/>
      <sheetName val="본청1"/>
      <sheetName val="면사무소1"/>
      <sheetName val="본청2"/>
      <sheetName val="면사무소2"/>
      <sheetName val="1,2"/>
      <sheetName val="국별"/>
      <sheetName val="상하"/>
      <sheetName val="상하담"/>
      <sheetName val="개인순"/>
      <sheetName val="그래프"/>
      <sheetName val="차트만들기"/>
      <sheetName val="1차"/>
      <sheetName val="국별 (2)"/>
      <sheetName val="점수 (2)"/>
      <sheetName val="점수"/>
      <sheetName val="본사지원"/>
      <sheetName val="울산지원"/>
      <sheetName val="재경본부"/>
      <sheetName val="생산본부"/>
      <sheetName val="기획실"/>
      <sheetName val="Chart5"/>
      <sheetName val="요약_chart"/>
      <sheetName val="output"/>
      <sheetName val="Chart1"/>
      <sheetName val="겉지"/>
      <sheetName val="설계서"/>
      <sheetName val="원가표지"/>
      <sheetName val="전시관원"/>
      <sheetName val="총괄집계표"/>
      <sheetName val="의장부문"/>
      <sheetName val="의장내역"/>
      <sheetName val="의장일위집"/>
      <sheetName val="의장일위"/>
      <sheetName val="의장단가표 "/>
      <sheetName val="의장노임"/>
      <sheetName val="사인집계표"/>
      <sheetName val="사인내역서"/>
      <sheetName val="사인일위집"/>
      <sheetName val="사인일위대가"/>
      <sheetName val="모형집"/>
      <sheetName val="모형내역"/>
      <sheetName val="영상하드집계"/>
      <sheetName val="영상하드내역서"/>
      <sheetName val="영상하드단가조사표"/>
      <sheetName val="영상하드일위대가표"/>
      <sheetName val="영상소프트집계표"/>
      <sheetName val="영상소프트"/>
      <sheetName val="모형원가"/>
      <sheetName val="모형내"/>
      <sheetName val="분할(안)내역"/>
      <sheetName val="내역서"/>
      <sheetName val="VXXXXX"/>
      <sheetName val="기표"/>
      <sheetName val="수량계(대+현)"/>
      <sheetName val="수량계(대) "/>
      <sheetName val="토수집"/>
      <sheetName val="토적계"/>
      <sheetName val="배수집"/>
      <sheetName val="암거(1)"/>
      <sheetName val="암거 (2)"/>
      <sheetName val="암거 (3)"/>
      <sheetName val="배터파계"/>
      <sheetName val="구조물"/>
      <sheetName val="송1교퇴,벽"/>
      <sheetName val="포장 계"/>
      <sheetName val="부대공"/>
      <sheetName val="철근계"/>
      <sheetName val="시,골 계"/>
      <sheetName val="콘계"/>
      <sheetName val="현황"/>
      <sheetName val="작성기준"/>
      <sheetName val="간지"/>
      <sheetName val="내역갑"/>
      <sheetName val="내역을"/>
      <sheetName val="총수량"/>
      <sheetName val="수량"/>
      <sheetName val="단가"/>
      <sheetName val="수량세로"/>
      <sheetName val="가시설1"/>
      <sheetName val="2"/>
      <sheetName val="원골재"/>
      <sheetName val="변골재"/>
      <sheetName val="파일집계"/>
      <sheetName val="수량근거"/>
      <sheetName val="수량집계"/>
      <sheetName val="수량증감"/>
      <sheetName val="공사금액"/>
      <sheetName val="위치별수량"/>
      <sheetName val="산호대교"/>
      <sheetName val="선산도개"/>
      <sheetName val="상림해평"/>
      <sheetName val="경주감포"/>
      <sheetName val="중앙하수"/>
      <sheetName val="양산선"/>
      <sheetName val="부산302"/>
      <sheetName val="삼랑진"/>
      <sheetName val="귀산양곡"/>
      <sheetName val="현동가포"/>
      <sheetName val="합천산청"/>
      <sheetName val="광컨3-2"/>
      <sheetName val="영일만"/>
      <sheetName val="해경부두"/>
      <sheetName val="마창대교"/>
      <sheetName val="성서"/>
      <sheetName val="죽전"/>
      <sheetName val="담티"/>
      <sheetName val="대공원"/>
      <sheetName val="실정"/>
      <sheetName val="공사비집계"/>
      <sheetName val="금액비교"/>
      <sheetName val="수량산출"/>
      <sheetName val="도면"/>
      <sheetName val="하부여굴"/>
      <sheetName val="기계타설(주행 2차)"/>
      <sheetName val="기계타설(추월 2차)"/>
      <sheetName val="기계타설(주행 4차)"/>
      <sheetName val="기계타설(추월 4차)"/>
      <sheetName val="Sheet6"/>
      <sheetName val="자연석기초"/>
      <sheetName val="석축"/>
      <sheetName val="1차청주경비정산"/>
      <sheetName val="13.날개벽(2변)"/>
      <sheetName val="설직재-1"/>
      <sheetName val="선로수량집계"/>
      <sheetName val="장비수량집계"/>
      <sheetName val="지장수량집계"/>
      <sheetName val="철거"/>
      <sheetName val="목차"/>
      <sheetName val="공사설명서"/>
      <sheetName val="예정공정"/>
      <sheetName val="공사비총괄표"/>
      <sheetName val="공사원가"/>
      <sheetName val="공사원가 (고용보험용)"/>
      <sheetName val="설계예산내역서"/>
      <sheetName val="설계예산내역서(총괄)"/>
      <sheetName val="설계예산내역서(현장)"/>
      <sheetName val="설계예산내역서(센터)"/>
      <sheetName val="일위목록"/>
      <sheetName val="자재단가표"/>
      <sheetName val="공통자재 단가표"/>
      <sheetName val="기계경비총괄표"/>
      <sheetName val="기계경비단가표"/>
      <sheetName val="기계경비산출"/>
      <sheetName val="2007기계경비산출표"/>
      <sheetName val="단가산출단가표"/>
      <sheetName val="시스템자재총괄"/>
      <sheetName val="케이블수량산출서"/>
      <sheetName val="1.원가계산서"/>
      <sheetName val="2.예산내역서-총괄"/>
      <sheetName val="3.예산내역서-시스템별"/>
      <sheetName val="4.수량산출서"/>
      <sheetName val="5.일위대가목록"/>
      <sheetName val="6.일위대가표 "/>
      <sheetName val="7.자재단가산출서"/>
      <sheetName val="8.기초수량산출서"/>
      <sheetName val="9.아스팔트단가산출서(목록)_복구"/>
      <sheetName val="9.1.아스팔트단가산출서_건설기계"/>
      <sheetName val="9.2아스팔트단가산출서_복구"/>
      <sheetName val="9.3아스팔트굴착단위수량산출_"/>
      <sheetName val="9.한전사용내역서"/>
      <sheetName val="수전비용"/>
      <sheetName val="개포목록"/>
      <sheetName val="내역(기계)"/>
      <sheetName val="내역(전기)"/>
      <sheetName val="기계산출"/>
      <sheetName val="전기산출"/>
      <sheetName val="임률기준"/>
      <sheetName val="견적대비"/>
      <sheetName val="산출"/>
      <sheetName val="내역(기산)"/>
      <sheetName val="내역 (전산)"/>
      <sheetName val="기산"/>
      <sheetName val="전산"/>
      <sheetName val="명갑"/>
      <sheetName val="명을"/>
      <sheetName val="대아갑지"/>
      <sheetName val="대아을"/>
      <sheetName val="경성기업"/>
      <sheetName val="경성을"/>
      <sheetName val="CONTOUR일위"/>
      <sheetName val="일위"/>
      <sheetName val="N賃率-職"/>
      <sheetName val="신규각입(낙찰)"/>
      <sheetName val="재노경(전체낙찰)"/>
      <sheetName val="대우(낙찰)"/>
      <sheetName val="비교표"/>
      <sheetName val="신규각입(협의조정율)"/>
      <sheetName val="재노경(전체협의)"/>
      <sheetName val="대우(협의)"/>
      <sheetName val="입찰내역"/>
      <sheetName val="견적업체"/>
      <sheetName val="견적의뢰(소산토건)"/>
      <sheetName val="견적의뢰(AL창호)"/>
      <sheetName val="견적의뢰(PL창호)"/>
      <sheetName val="견적의뢰(경량천정)원본"/>
      <sheetName val="견적의뢰용(경량천정)"/>
      <sheetName val="견적의뢰(내장목공)"/>
      <sheetName val="견적의뢰(방수)"/>
      <sheetName val="실행(방수)"/>
      <sheetName val="견적의뢰(유리)"/>
      <sheetName val="견적의뢰(도장)"/>
      <sheetName val="견적의뢰(슁글)"/>
      <sheetName val="견적의뢰(도배)"/>
      <sheetName val="견적의뢰(철창호)"/>
      <sheetName val="견적의뢰(철창호철물)"/>
      <sheetName val="견적의뢰(강화도어)"/>
      <sheetName val="견적의뢰(목창호)"/>
      <sheetName val="견적의뢰(코킹공사)"/>
      <sheetName val="견적의뢰(세대표시판)"/>
      <sheetName val="견적의뢰(타일)"/>
      <sheetName val="견적의뢰(석공사)"/>
      <sheetName val="견적의뢰(견출공사)"/>
      <sheetName val="견적의뢰(욕실장)"/>
      <sheetName val="견적의뢰(마블실)"/>
      <sheetName val="견적의뢰(비닐쉬트)"/>
      <sheetName val="견적의뢰(경량기포)"/>
      <sheetName val="견적의뢰(외단열)"/>
      <sheetName val="견적의뢰(내장목2)"/>
      <sheetName val="견적의뢰(EXP'J)"/>
      <sheetName val="견적의뢰(가구공사)"/>
      <sheetName val="MBK"/>
      <sheetName val="MBK-1"/>
      <sheetName val="정화조설치"/>
      <sheetName val="찬재♥정희3"/>
      <sheetName val="SPECIAL TYPE"/>
      <sheetName val="COLD TYPE"/>
      <sheetName val="현설대구전기2"/>
      <sheetName val="현설대구통신2"/>
      <sheetName val="제직재"/>
      <sheetName val="공정코드"/>
      <sheetName val="자재집계(1)"/>
      <sheetName val="배수공수량집계"/>
      <sheetName val="타공종 이월수량"/>
      <sheetName val="측구 수량집계표"/>
      <sheetName val="측구단위수량"/>
      <sheetName val="순서"/>
      <sheetName val="1.개발개요"/>
      <sheetName val="3-1"/>
      <sheetName val="3-2"/>
      <sheetName val="3-3"/>
      <sheetName val="3-4(1)"/>
      <sheetName val="3-4(2)"/>
      <sheetName val="3-6"/>
      <sheetName val="3-7"/>
      <sheetName val="4"/>
      <sheetName val="5"/>
      <sheetName val="6"/>
      <sheetName val="7-1"/>
      <sheetName val="7-2"/>
      <sheetName val="8"/>
      <sheetName val="9-1"/>
      <sheetName val="9-2"/>
      <sheetName val="9-3"/>
      <sheetName val="9-4"/>
      <sheetName val="9-5"/>
      <sheetName val="9-6"/>
      <sheetName val="9-7"/>
      <sheetName val="기안지"/>
      <sheetName val="개발계획"/>
      <sheetName val="개발계획 (2)"/>
      <sheetName val="조직"/>
      <sheetName val="집행예산총괄"/>
      <sheetName val="0000"/>
      <sheetName val="2조직및인원"/>
      <sheetName val="물류요약"/>
      <sheetName val="이관비용"/>
      <sheetName val="물류비절감"/>
      <sheetName val="이관ITEM형구LIST"/>
      <sheetName val="자재2"/>
      <sheetName val="협조전"/>
      <sheetName val="제작대수"/>
      <sheetName val="기안"/>
      <sheetName val="1"/>
      <sheetName val="1 (2)"/>
      <sheetName val="3"/>
      <sheetName val="카메라일정"/>
      <sheetName val="불용설비LIST"/>
      <sheetName val="불용설비LIST (2)"/>
      <sheetName val="기획예산편성표"/>
      <sheetName val="집행예산편성표"/>
      <sheetName val="SUMMARY"/>
      <sheetName val="카메라"/>
      <sheetName val="camera2"/>
      <sheetName val="카메라-일정"/>
      <sheetName val="방침"/>
      <sheetName val="목표"/>
      <sheetName val="kpi"/>
      <sheetName val="인원참조"/>
      <sheetName val="신신차생산"/>
      <sheetName val="P계획Gr1"/>
      <sheetName val="P계획Gr1-1"/>
      <sheetName val="P계획Gr1-2"/>
      <sheetName val="P계획Gr2"/>
      <sheetName val="가동율"/>
      <sheetName val="신기술1"/>
      <sheetName val="신기술2"/>
      <sheetName val="원가절감"/>
      <sheetName val="보완종합"/>
      <sheetName val="참조1"/>
      <sheetName val="참조2"/>
      <sheetName val="참조3"/>
      <sheetName val="종합"/>
      <sheetName val="IT집계(1안)"/>
      <sheetName val="IT집계 (2안)"/>
      <sheetName val="IT집계 (3안)"/>
      <sheetName val="IT집계 (4안)"/>
      <sheetName val="현업집계"/>
      <sheetName val="IT"/>
      <sheetName val="본사(현업)"/>
      <sheetName val="울산(현업)"/>
      <sheetName val="연구소(현업)"/>
      <sheetName val="아산,전주"/>
      <sheetName val="3D"/>
      <sheetName val="CRAY"/>
      <sheetName val="화상"/>
      <sheetName val="근태"/>
      <sheetName val="설계용EWS"/>
      <sheetName val="연구개발시스템실(980801)-1"/>
      <sheetName val="연구개발시스템실(980801)-2"/>
      <sheetName val="연구개발시스템실(980801)-3"/>
      <sheetName val="연구개발시스템실(980801)"/>
      <sheetName val="연구개발시스템실(980720)"/>
      <sheetName val="연구개발시스템실(980710)"/>
      <sheetName val="퇴직후업무변동"/>
      <sheetName val="연구개발시스템실(980601) "/>
      <sheetName val="보완투자(계획팀)"/>
      <sheetName val="예산편성(계획팀)"/>
      <sheetName val="6.추진일정"/>
      <sheetName val="품확차량"/>
      <sheetName val="camera"/>
      <sheetName val="6.2.차체"/>
      <sheetName val="h2d4OWAjVLxOBazzuUwEaJMcH"/>
      <sheetName val="추진일정 (ENG) (0602)"/>
      <sheetName val="추진일정 (업무보고용)"/>
      <sheetName val="000000"/>
      <sheetName val="1.LCI부품개발현황"/>
      <sheetName val="2.부품개발(0602)"/>
      <sheetName val="2.부품개발(보고용)"/>
      <sheetName val="부품공급 (보고용)"/>
      <sheetName val="부품공급"/>
      <sheetName val="기준(자)"/>
      <sheetName val="표지 (2)"/>
      <sheetName val="1.금액결정방안"/>
      <sheetName val="2.설계MH기준"/>
      <sheetName val="3.추진일정계획"/>
      <sheetName val="발주사양1"/>
      <sheetName val="발주사양2"/>
      <sheetName val="추진일정1"/>
      <sheetName val="기본개요"/>
      <sheetName val="추진일정"/>
      <sheetName val="개요1종"/>
      <sheetName val="차체추진"/>
      <sheetName val="차체LOUT신"/>
      <sheetName val="의장추진"/>
      <sheetName val="의장LOUT"/>
      <sheetName val="프레스추진"/>
      <sheetName val="도장추진"/>
      <sheetName val="원가구성"/>
      <sheetName val="맨아워"/>
      <sheetName val="4-1"/>
      <sheetName val="4-2"/>
      <sheetName val="4-3"/>
      <sheetName val="4-4"/>
      <sheetName val="4-5"/>
      <sheetName val="1.개요"/>
      <sheetName val="2-1.투자list"/>
      <sheetName val="3.추진일정"/>
      <sheetName val="4.FLOWCHART"/>
      <sheetName val="Sheet7"/>
      <sheetName val="Sheet8"/>
      <sheetName val="Sheet9"/>
      <sheetName val="Sheet10"/>
      <sheetName val="Sheet11"/>
      <sheetName val="Sheet12"/>
      <sheetName val="Sheet13"/>
      <sheetName val="Sheet14"/>
      <sheetName val="Sheet15"/>
      <sheetName val="Sheet16"/>
      <sheetName val="투자예산"/>
      <sheetName val="기획예산"/>
      <sheetName val="품의예산1"/>
      <sheetName val="품의예산2"/>
      <sheetName val="품예2"/>
      <sheetName val="일정계획"/>
      <sheetName val="공정계획"/>
      <sheetName val="공정인원"/>
      <sheetName val="991028"/>
      <sheetName val="991105"/>
      <sheetName val="TARGET2"/>
      <sheetName val="조정의뢰서"/>
      <sheetName val="도입설비"/>
      <sheetName val="국내가공"/>
      <sheetName val="MS기획기안"/>
      <sheetName val="상품기획서"/>
      <sheetName val="1개발개요"/>
      <sheetName val="1-2개발목적"/>
      <sheetName val="2상품콘셉"/>
      <sheetName val="2-1주요제원"/>
      <sheetName val="2-2부품공용화"/>
      <sheetName val="재료비"/>
      <sheetName val="그림국내"/>
      <sheetName val="그림북미"/>
      <sheetName val="그림유럽"/>
      <sheetName val="MS"/>
      <sheetName val="."/>
      <sheetName val="공수표"/>
      <sheetName val="LOAD표"/>
      <sheetName val="첨부-3"/>
      <sheetName val="수익성 검토(A4)"/>
      <sheetName val="찬재♥정희2"/>
      <sheetName val="전개방안"/>
      <sheetName val="시설능력"/>
      <sheetName val="레이아웃"/>
      <sheetName val="FLOW CHART"/>
      <sheetName val="추진일정(10.1)"/>
      <sheetName val="조직도"/>
      <sheetName val="품질향상1,2"/>
      <sheetName val="투자계획(버스추가)"/>
      <sheetName val="차체추가종합"/>
      <sheetName val="제조관리"/>
      <sheetName val="트럭조립"/>
      <sheetName val="트럭조립(수정)"/>
      <sheetName val="생기1차종합"/>
      <sheetName val="VXXXXXX"/>
      <sheetName val="사업계획기준월별table"/>
      <sheetName val="총무1"/>
      <sheetName val="총무월별1-2"/>
      <sheetName val="인력2"/>
      <sheetName val="인력월별2-1"/>
      <sheetName val="시설3"/>
      <sheetName val="시설월별3-1"/>
      <sheetName val="생산관리팀4"/>
      <sheetName val="생관월별4-1"/>
      <sheetName val="1공장5"/>
      <sheetName val="월별"/>
      <sheetName val="1공장5-1"/>
      <sheetName val="2공장6"/>
      <sheetName val="2공장월별6-1"/>
      <sheetName val="엔진공장7"/>
      <sheetName val="엔진공장월별7-1"/>
      <sheetName val="품질관리8"/>
      <sheetName val="품질관리8-1"/>
      <sheetName val="특장제조부"/>
      <sheetName val="특장제조부월별"/>
      <sheetName val="대대본부"/>
      <sheetName val="대대본부월별"/>
      <sheetName val="소모공구월별"/>
      <sheetName val="경리팀"/>
      <sheetName val="경리팀월별"/>
      <sheetName val="노무비"/>
      <sheetName val="일반경비"/>
      <sheetName val="대당부재료비"/>
      <sheetName val="대당OS&amp;D"/>
      <sheetName val="공장장방침"/>
      <sheetName val="공장운영목표"/>
      <sheetName val="1.99요약"/>
      <sheetName val="2.생산"/>
      <sheetName val="3.UPH"/>
      <sheetName val="4.가동율"/>
      <sheetName val="5.인력"/>
      <sheetName val="6.MH"/>
      <sheetName val="7.원가절감"/>
      <sheetName val="8.품질"/>
      <sheetName val="8-1.품질"/>
      <sheetName val="9.교육"/>
      <sheetName val="차량시험"/>
      <sheetName val="기능시험"/>
      <sheetName val="성능시험"/>
      <sheetName val="전자시험"/>
      <sheetName val="시작"/>
      <sheetName val="직노"/>
      <sheetName val="실행내역"/>
      <sheetName val="입찰안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/>
      <sheetData sheetId="235"/>
      <sheetData sheetId="236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/>
      <sheetData sheetId="464"/>
      <sheetData sheetId="465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/>
      <sheetData sheetId="527"/>
      <sheetData sheetId="528"/>
      <sheetData sheetId="529"/>
      <sheetData sheetId="530"/>
      <sheetData sheetId="531" refreshError="1"/>
      <sheetData sheetId="532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/>
      <sheetData sheetId="566"/>
      <sheetData sheetId="567"/>
      <sheetData sheetId="568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내역(청마)"/>
      <sheetName val="내역(청마) (2)"/>
      <sheetName val="동학"/>
      <sheetName val="동학1"/>
      <sheetName val="경북안동"/>
      <sheetName val="진해"/>
      <sheetName val="당항포"/>
      <sheetName val="일위(거제) "/>
      <sheetName val="#REF"/>
      <sheetName val="직노"/>
      <sheetName val="하조서"/>
      <sheetName val="백암비스타내역"/>
      <sheetName val="9GNG운반"/>
      <sheetName val="실행내역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B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Y-WORK"/>
      <sheetName val="STORAGE"/>
      <sheetName val="부하계산서"/>
      <sheetName val="YES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일위대가"/>
      <sheetName val="노무비"/>
      <sheetName val="기계경비(시간당)"/>
      <sheetName val="램머"/>
      <sheetName val="가설대가"/>
      <sheetName val="토공대가"/>
      <sheetName val="구조대가"/>
      <sheetName val="포설대가1"/>
      <sheetName val="부대대가"/>
      <sheetName val="설직재-1"/>
    </sheetNames>
    <sheetDataSet>
      <sheetData sheetId="0" refreshError="1">
        <row r="732">
          <cell r="A732" t="str">
            <v>K02</v>
          </cell>
          <cell r="B732">
            <v>47</v>
          </cell>
          <cell r="D732" t="str">
            <v>제 47 호표</v>
          </cell>
          <cell r="E732" t="str">
            <v>프라임코팅</v>
          </cell>
          <cell r="H732" t="str">
            <v>MC-1</v>
          </cell>
          <cell r="L732" t="str">
            <v>근거 : 건설12-11</v>
          </cell>
          <cell r="Q732" t="str">
            <v>단위 : 100m2</v>
          </cell>
        </row>
        <row r="733">
          <cell r="A733" t="str">
            <v xml:space="preserve"> </v>
          </cell>
          <cell r="D733" t="str">
            <v>명    칭</v>
          </cell>
          <cell r="E733" t="str">
            <v>규   격</v>
          </cell>
          <cell r="F733" t="str">
            <v>단  위</v>
          </cell>
          <cell r="G733" t="str">
            <v>수  량</v>
          </cell>
          <cell r="H733" t="str">
            <v>직접</v>
          </cell>
          <cell r="I733" t="str">
            <v>재료비</v>
          </cell>
          <cell r="J733" t="str">
            <v>간접</v>
          </cell>
          <cell r="K733" t="str">
            <v>재료비</v>
          </cell>
          <cell r="L733" t="str">
            <v>직접</v>
          </cell>
          <cell r="M733" t="str">
            <v>노무비</v>
          </cell>
          <cell r="N733" t="str">
            <v>경</v>
          </cell>
          <cell r="O733" t="str">
            <v>비</v>
          </cell>
          <cell r="P733" t="str">
            <v>계</v>
          </cell>
          <cell r="Q733" t="str">
            <v>비    고</v>
          </cell>
        </row>
        <row r="734">
          <cell r="A734" t="str">
            <v xml:space="preserve"> </v>
          </cell>
          <cell r="H734" t="str">
            <v>단가</v>
          </cell>
          <cell r="I734" t="str">
            <v>금액</v>
          </cell>
          <cell r="J734" t="str">
            <v>단가</v>
          </cell>
          <cell r="K734" t="str">
            <v>금액</v>
          </cell>
          <cell r="L734" t="str">
            <v>단가</v>
          </cell>
          <cell r="M734" t="str">
            <v>금액</v>
          </cell>
          <cell r="N734" t="str">
            <v>단가</v>
          </cell>
          <cell r="O734" t="str">
            <v>금액</v>
          </cell>
        </row>
        <row r="735">
          <cell r="A735" t="str">
            <v>I005</v>
          </cell>
          <cell r="B735">
            <v>0.38</v>
          </cell>
          <cell r="D735" t="str">
            <v>아스팔트</v>
          </cell>
          <cell r="E735" t="str">
            <v>MC-1</v>
          </cell>
          <cell r="F735" t="str">
            <v>d/m</v>
          </cell>
          <cell r="G735">
            <v>0.38</v>
          </cell>
          <cell r="H735">
            <v>38000</v>
          </cell>
          <cell r="I735">
            <v>14440</v>
          </cell>
          <cell r="J735">
            <v>0</v>
          </cell>
          <cell r="K735">
            <v>0</v>
          </cell>
          <cell r="L735">
            <v>0</v>
          </cell>
          <cell r="M735">
            <v>0</v>
          </cell>
          <cell r="N735">
            <v>0</v>
          </cell>
          <cell r="O735">
            <v>0</v>
          </cell>
          <cell r="P735">
            <v>14440</v>
          </cell>
        </row>
        <row r="736">
          <cell r="A736" t="str">
            <v>r036</v>
          </cell>
          <cell r="B736">
            <v>0.04</v>
          </cell>
          <cell r="D736" t="str">
            <v>포장공</v>
          </cell>
          <cell r="E736">
            <v>0</v>
          </cell>
          <cell r="F736" t="str">
            <v>인</v>
          </cell>
          <cell r="G736">
            <v>0.04</v>
          </cell>
          <cell r="H736">
            <v>0</v>
          </cell>
          <cell r="I736">
            <v>0</v>
          </cell>
          <cell r="J736">
            <v>0</v>
          </cell>
          <cell r="K736">
            <v>0</v>
          </cell>
          <cell r="L736">
            <v>68200</v>
          </cell>
          <cell r="M736">
            <v>2728</v>
          </cell>
          <cell r="N736">
            <v>0</v>
          </cell>
          <cell r="O736">
            <v>0</v>
          </cell>
          <cell r="P736">
            <v>2728</v>
          </cell>
        </row>
        <row r="737">
          <cell r="A737" t="str">
            <v>r010</v>
          </cell>
          <cell r="B737">
            <v>0.12</v>
          </cell>
          <cell r="D737" t="str">
            <v>보통인부</v>
          </cell>
          <cell r="E737">
            <v>0</v>
          </cell>
          <cell r="F737" t="str">
            <v>인</v>
          </cell>
          <cell r="G737">
            <v>0.12</v>
          </cell>
          <cell r="H737">
            <v>0</v>
          </cell>
          <cell r="I737">
            <v>0</v>
          </cell>
          <cell r="J737">
            <v>0</v>
          </cell>
          <cell r="K737">
            <v>0</v>
          </cell>
          <cell r="L737">
            <v>34900</v>
          </cell>
          <cell r="M737">
            <v>4188</v>
          </cell>
          <cell r="N737">
            <v>0</v>
          </cell>
          <cell r="O737">
            <v>0</v>
          </cell>
          <cell r="P737">
            <v>4188</v>
          </cell>
        </row>
        <row r="742">
          <cell r="A742" t="str">
            <v xml:space="preserve"> </v>
          </cell>
        </row>
        <row r="743">
          <cell r="A743" t="str">
            <v xml:space="preserve"> </v>
          </cell>
        </row>
        <row r="744">
          <cell r="A744" t="str">
            <v xml:space="preserve"> </v>
          </cell>
        </row>
        <row r="745">
          <cell r="A745" t="str">
            <v xml:space="preserve"> </v>
          </cell>
          <cell r="C745" t="str">
            <v>K02</v>
          </cell>
          <cell r="D745" t="str">
            <v>계</v>
          </cell>
          <cell r="E745" t="str">
            <v>제 47 호표</v>
          </cell>
          <cell r="I745">
            <v>14440</v>
          </cell>
          <cell r="K745">
            <v>0</v>
          </cell>
          <cell r="M745">
            <v>6916</v>
          </cell>
          <cell r="O745">
            <v>0</v>
          </cell>
          <cell r="P745">
            <v>21356</v>
          </cell>
        </row>
        <row r="1400">
          <cell r="A1400" t="str">
            <v>B22</v>
          </cell>
          <cell r="B1400">
            <v>93</v>
          </cell>
          <cell r="D1400" t="str">
            <v>제 93 호표</v>
          </cell>
          <cell r="E1400" t="str">
            <v>관용접(Φ400mm)</v>
          </cell>
          <cell r="H1400">
            <v>0</v>
          </cell>
          <cell r="L1400" t="str">
            <v>근거 : 건설17-8</v>
          </cell>
          <cell r="Q1400" t="str">
            <v>단위 : 개소/6m</v>
          </cell>
        </row>
        <row r="1401">
          <cell r="A1401" t="str">
            <v xml:space="preserve"> </v>
          </cell>
          <cell r="D1401" t="str">
            <v>명    칭</v>
          </cell>
          <cell r="E1401" t="str">
            <v>규   격</v>
          </cell>
          <cell r="F1401" t="str">
            <v>단  위</v>
          </cell>
          <cell r="G1401" t="str">
            <v>수  량</v>
          </cell>
          <cell r="H1401" t="str">
            <v>직접</v>
          </cell>
          <cell r="I1401" t="str">
            <v>재료비</v>
          </cell>
          <cell r="J1401" t="str">
            <v>간접</v>
          </cell>
          <cell r="K1401" t="str">
            <v>재료비</v>
          </cell>
          <cell r="L1401" t="str">
            <v>직접</v>
          </cell>
          <cell r="M1401" t="str">
            <v>노무비</v>
          </cell>
          <cell r="N1401" t="str">
            <v>경</v>
          </cell>
          <cell r="O1401" t="str">
            <v>비</v>
          </cell>
          <cell r="P1401" t="str">
            <v>계</v>
          </cell>
          <cell r="Q1401" t="str">
            <v>비    고</v>
          </cell>
        </row>
        <row r="1402">
          <cell r="A1402" t="str">
            <v xml:space="preserve"> </v>
          </cell>
          <cell r="H1402" t="str">
            <v>단가</v>
          </cell>
          <cell r="I1402" t="str">
            <v>금액</v>
          </cell>
          <cell r="J1402" t="str">
            <v>단가</v>
          </cell>
          <cell r="K1402" t="str">
            <v>금액</v>
          </cell>
          <cell r="L1402" t="str">
            <v>단가</v>
          </cell>
          <cell r="M1402" t="str">
            <v>금액</v>
          </cell>
          <cell r="N1402" t="str">
            <v>단가</v>
          </cell>
          <cell r="O1402" t="str">
            <v>금액</v>
          </cell>
        </row>
        <row r="1403">
          <cell r="A1403" t="str">
            <v>I020</v>
          </cell>
          <cell r="B1403">
            <v>1.6</v>
          </cell>
          <cell r="D1403" t="str">
            <v>용접봉</v>
          </cell>
          <cell r="E1403" t="str">
            <v>115×3mm</v>
          </cell>
          <cell r="F1403" t="str">
            <v>kg</v>
          </cell>
          <cell r="G1403">
            <v>1.6</v>
          </cell>
          <cell r="H1403">
            <v>0</v>
          </cell>
          <cell r="I1403">
            <v>0</v>
          </cell>
          <cell r="J1403">
            <v>920</v>
          </cell>
          <cell r="K1403">
            <v>1472</v>
          </cell>
          <cell r="L1403">
            <v>0</v>
          </cell>
          <cell r="M1403">
            <v>0</v>
          </cell>
          <cell r="N1403">
            <v>0</v>
          </cell>
          <cell r="O1403">
            <v>0</v>
          </cell>
          <cell r="P1403">
            <v>1472</v>
          </cell>
        </row>
        <row r="1404">
          <cell r="A1404" t="str">
            <v>r013</v>
          </cell>
          <cell r="B1404">
            <v>0.54</v>
          </cell>
          <cell r="D1404" t="str">
            <v>용접공</v>
          </cell>
          <cell r="E1404">
            <v>0</v>
          </cell>
          <cell r="F1404" t="str">
            <v>인</v>
          </cell>
          <cell r="G1404">
            <v>0.54</v>
          </cell>
          <cell r="H1404">
            <v>0</v>
          </cell>
          <cell r="I1404">
            <v>0</v>
          </cell>
          <cell r="J1404">
            <v>0</v>
          </cell>
          <cell r="K1404">
            <v>0</v>
          </cell>
          <cell r="L1404">
            <v>65500</v>
          </cell>
          <cell r="M1404">
            <v>35370</v>
          </cell>
          <cell r="N1404">
            <v>0</v>
          </cell>
          <cell r="O1404">
            <v>0</v>
          </cell>
          <cell r="P1404">
            <v>35370</v>
          </cell>
        </row>
        <row r="1411">
          <cell r="A1411" t="str">
            <v xml:space="preserve"> </v>
          </cell>
        </row>
        <row r="1412">
          <cell r="A1412" t="str">
            <v xml:space="preserve"> </v>
          </cell>
        </row>
        <row r="1413">
          <cell r="A1413" t="str">
            <v xml:space="preserve"> </v>
          </cell>
          <cell r="C1413" t="str">
            <v>B22</v>
          </cell>
          <cell r="D1413" t="str">
            <v>계</v>
          </cell>
          <cell r="E1413" t="str">
            <v>제 93 호표</v>
          </cell>
          <cell r="I1413">
            <v>0</v>
          </cell>
          <cell r="K1413">
            <v>1472</v>
          </cell>
          <cell r="M1413">
            <v>35370</v>
          </cell>
          <cell r="O1413">
            <v>0</v>
          </cell>
          <cell r="P1413">
            <v>36842</v>
          </cell>
        </row>
        <row r="1516">
          <cell r="A1516" t="str">
            <v>O03</v>
          </cell>
          <cell r="B1516">
            <v>101</v>
          </cell>
          <cell r="D1516" t="str">
            <v>제 101 호표</v>
          </cell>
          <cell r="E1516" t="str">
            <v>인력 터파기(풍화암 및 연암)</v>
          </cell>
          <cell r="H1516" t="str">
            <v>인력(2-3)</v>
          </cell>
          <cell r="L1516" t="str">
            <v>근거 : 토공3-1</v>
          </cell>
          <cell r="Q1516" t="str">
            <v>단위 :㎥</v>
          </cell>
        </row>
        <row r="1517">
          <cell r="A1517" t="str">
            <v xml:space="preserve"> </v>
          </cell>
          <cell r="D1517" t="str">
            <v>명    칭</v>
          </cell>
          <cell r="E1517" t="str">
            <v>규   격</v>
          </cell>
          <cell r="F1517" t="str">
            <v>단  위</v>
          </cell>
          <cell r="G1517" t="str">
            <v>수  량</v>
          </cell>
          <cell r="H1517" t="str">
            <v>직접</v>
          </cell>
          <cell r="I1517" t="str">
            <v>재료비</v>
          </cell>
          <cell r="J1517" t="str">
            <v>간접</v>
          </cell>
          <cell r="K1517" t="str">
            <v>재료비</v>
          </cell>
          <cell r="L1517" t="str">
            <v>직접</v>
          </cell>
          <cell r="M1517" t="str">
            <v>노무비</v>
          </cell>
          <cell r="N1517" t="str">
            <v>경</v>
          </cell>
          <cell r="O1517" t="str">
            <v>비</v>
          </cell>
          <cell r="P1517" t="str">
            <v>계</v>
          </cell>
          <cell r="Q1517" t="str">
            <v>비    고</v>
          </cell>
        </row>
        <row r="1518">
          <cell r="A1518" t="str">
            <v xml:space="preserve"> </v>
          </cell>
          <cell r="H1518" t="str">
            <v>단가</v>
          </cell>
          <cell r="I1518" t="str">
            <v>금액</v>
          </cell>
          <cell r="J1518" t="str">
            <v>단가</v>
          </cell>
          <cell r="K1518" t="str">
            <v>금액</v>
          </cell>
          <cell r="L1518" t="str">
            <v>단가</v>
          </cell>
          <cell r="M1518" t="str">
            <v>금액</v>
          </cell>
          <cell r="N1518" t="str">
            <v>단가</v>
          </cell>
          <cell r="O1518" t="str">
            <v>금액</v>
          </cell>
        </row>
        <row r="1519">
          <cell r="A1519" t="str">
            <v>r010</v>
          </cell>
          <cell r="B1519">
            <v>1</v>
          </cell>
          <cell r="D1519" t="str">
            <v>보통인부</v>
          </cell>
          <cell r="E1519">
            <v>0</v>
          </cell>
          <cell r="F1519" t="str">
            <v>인</v>
          </cell>
          <cell r="G1519">
            <v>1</v>
          </cell>
          <cell r="H1519">
            <v>0</v>
          </cell>
          <cell r="I1519">
            <v>0</v>
          </cell>
          <cell r="J1519">
            <v>0</v>
          </cell>
          <cell r="K1519">
            <v>0</v>
          </cell>
          <cell r="L1519">
            <v>34900</v>
          </cell>
          <cell r="M1519">
            <v>34900</v>
          </cell>
          <cell r="N1519">
            <v>0</v>
          </cell>
          <cell r="O1519">
            <v>0</v>
          </cell>
          <cell r="P1519">
            <v>34900</v>
          </cell>
          <cell r="Q1519" t="str">
            <v>주위에 장애물이 있을경우</v>
          </cell>
        </row>
        <row r="1520">
          <cell r="A1520" t="str">
            <v>R037</v>
          </cell>
          <cell r="B1520">
            <v>2</v>
          </cell>
          <cell r="D1520" t="str">
            <v>할석공</v>
          </cell>
          <cell r="E1520">
            <v>0</v>
          </cell>
          <cell r="F1520" t="str">
            <v>인</v>
          </cell>
          <cell r="G1520">
            <v>2</v>
          </cell>
          <cell r="H1520">
            <v>0</v>
          </cell>
          <cell r="I1520">
            <v>0</v>
          </cell>
          <cell r="J1520">
            <v>0</v>
          </cell>
          <cell r="K1520">
            <v>0</v>
          </cell>
          <cell r="L1520">
            <v>65700</v>
          </cell>
          <cell r="M1520">
            <v>131400</v>
          </cell>
          <cell r="N1520">
            <v>0</v>
          </cell>
          <cell r="O1520">
            <v>0</v>
          </cell>
          <cell r="P1520">
            <v>131400</v>
          </cell>
          <cell r="Q1520" t="str">
            <v>50%까지 할증가능</v>
          </cell>
        </row>
        <row r="1528">
          <cell r="A1528" t="str">
            <v xml:space="preserve"> </v>
          </cell>
        </row>
        <row r="1529">
          <cell r="A1529" t="str">
            <v xml:space="preserve"> </v>
          </cell>
          <cell r="C1529" t="str">
            <v>O03</v>
          </cell>
          <cell r="D1529" t="str">
            <v>계</v>
          </cell>
          <cell r="E1529" t="str">
            <v>제 101 호표</v>
          </cell>
          <cell r="I1529">
            <v>0</v>
          </cell>
          <cell r="K1529">
            <v>0</v>
          </cell>
          <cell r="M1529">
            <v>166300</v>
          </cell>
          <cell r="O1529">
            <v>0</v>
          </cell>
          <cell r="P1529">
            <v>166300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산출01"/>
      <sheetName val="산출02"/>
      <sheetName val="산출03"/>
      <sheetName val="산출04"/>
      <sheetName val="산출05"/>
      <sheetName val="산출06"/>
      <sheetName val="산출07"/>
      <sheetName val="예정공정표"/>
      <sheetName val="SP-B1"/>
      <sheetName val="자재단가비교표"/>
      <sheetName val="설치공사2"/>
      <sheetName val="광혁기성"/>
      <sheetName val="입찰안"/>
      <sheetName val="내역"/>
      <sheetName val="IMPEADENCE MAP 취수장"/>
      <sheetName val="9GNG운반"/>
      <sheetName val="단가표"/>
      <sheetName val="일위대가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J54"/>
  <sheetViews>
    <sheetView tabSelected="1" view="pageBreakPreview" zoomScale="70" zoomScaleNormal="100" zoomScaleSheetLayoutView="70" workbookViewId="0">
      <selection activeCell="F13" sqref="F13"/>
    </sheetView>
  </sheetViews>
  <sheetFormatPr defaultRowHeight="16.5"/>
  <cols>
    <col min="1" max="1" width="9" style="174"/>
    <col min="2" max="2" width="22.25" style="174" bestFit="1" customWidth="1"/>
    <col min="3" max="3" width="24" style="174" bestFit="1" customWidth="1"/>
    <col min="4" max="6" width="20" style="174" bestFit="1" customWidth="1"/>
    <col min="7" max="7" width="17.5" style="174" bestFit="1" customWidth="1"/>
    <col min="8" max="8" width="23.125" style="174" customWidth="1"/>
    <col min="9" max="9" width="23.5" style="174" bestFit="1" customWidth="1"/>
    <col min="10" max="10" width="59.75" style="174" bestFit="1" customWidth="1"/>
    <col min="11" max="16384" width="9" style="174"/>
  </cols>
  <sheetData>
    <row r="1" spans="1:10" ht="31.5">
      <c r="A1" s="396" t="s">
        <v>460</v>
      </c>
      <c r="B1" s="396"/>
      <c r="C1" s="396"/>
      <c r="D1" s="396"/>
      <c r="E1" s="396"/>
      <c r="F1" s="396"/>
      <c r="G1" s="396"/>
      <c r="H1" s="396"/>
      <c r="I1" s="396"/>
      <c r="J1" s="396"/>
    </row>
    <row r="2" spans="1:10" s="179" customFormat="1" ht="24" customHeight="1">
      <c r="A2" s="185"/>
      <c r="B2" s="185"/>
      <c r="C2" s="186"/>
      <c r="D2" s="186"/>
      <c r="E2" s="186"/>
      <c r="F2" s="186"/>
      <c r="G2" s="177"/>
      <c r="H2" s="187"/>
      <c r="I2" s="188"/>
      <c r="J2" s="188" t="s">
        <v>348</v>
      </c>
    </row>
    <row r="3" spans="1:10" s="179" customFormat="1" ht="56.25">
      <c r="A3" s="397" t="s">
        <v>456</v>
      </c>
      <c r="B3" s="398"/>
      <c r="C3" s="189" t="s">
        <v>489</v>
      </c>
      <c r="D3" s="189" t="s">
        <v>267</v>
      </c>
      <c r="E3" s="189" t="s">
        <v>268</v>
      </c>
      <c r="F3" s="309" t="s">
        <v>415</v>
      </c>
      <c r="G3" s="189" t="s">
        <v>269</v>
      </c>
      <c r="H3" s="190" t="s">
        <v>270</v>
      </c>
      <c r="I3" s="399" t="s">
        <v>271</v>
      </c>
      <c r="J3" s="392" t="s">
        <v>272</v>
      </c>
    </row>
    <row r="4" spans="1:10" s="179" customFormat="1" ht="34.15" hidden="1" customHeight="1">
      <c r="A4" s="388" t="s">
        <v>274</v>
      </c>
      <c r="B4" s="389"/>
      <c r="C4" s="191"/>
      <c r="D4" s="191"/>
      <c r="E4" s="191"/>
      <c r="F4" s="191"/>
      <c r="G4" s="191"/>
      <c r="H4" s="191"/>
      <c r="I4" s="400"/>
      <c r="J4" s="393"/>
    </row>
    <row r="5" spans="1:10" s="179" customFormat="1" ht="34.15" customHeight="1">
      <c r="A5" s="390" t="s">
        <v>275</v>
      </c>
      <c r="B5" s="391"/>
      <c r="C5" s="193" t="s">
        <v>455</v>
      </c>
      <c r="D5" s="193" t="s">
        <v>277</v>
      </c>
      <c r="E5" s="193" t="s">
        <v>277</v>
      </c>
      <c r="F5" s="193" t="s">
        <v>277</v>
      </c>
      <c r="G5" s="193" t="s">
        <v>278</v>
      </c>
      <c r="H5" s="193" t="s">
        <v>278</v>
      </c>
      <c r="I5" s="401"/>
      <c r="J5" s="395"/>
    </row>
    <row r="6" spans="1:10" s="179" customFormat="1" ht="34.15" customHeight="1">
      <c r="A6" s="390" t="s">
        <v>457</v>
      </c>
      <c r="B6" s="391"/>
      <c r="C6" s="347">
        <v>209</v>
      </c>
      <c r="D6" s="347">
        <f>18/2*365/12</f>
        <v>273.75</v>
      </c>
      <c r="E6" s="347">
        <f>18/2*365/12</f>
        <v>273.75</v>
      </c>
      <c r="F6" s="347">
        <f>18/2*365/12</f>
        <v>273.75</v>
      </c>
      <c r="G6" s="347">
        <f>24/3*365/12</f>
        <v>243.33333333333334</v>
      </c>
      <c r="H6" s="347">
        <f>24/3*365/12</f>
        <v>243.33333333333334</v>
      </c>
      <c r="I6" s="334"/>
      <c r="J6" s="315"/>
    </row>
    <row r="7" spans="1:10" s="179" customFormat="1" ht="34.15" customHeight="1">
      <c r="A7" s="390" t="s">
        <v>477</v>
      </c>
      <c r="B7" s="391"/>
      <c r="C7" s="347">
        <v>0</v>
      </c>
      <c r="D7" s="347">
        <f>4/2*365/12</f>
        <v>60.833333333333336</v>
      </c>
      <c r="E7" s="347">
        <f t="shared" ref="E7:F7" si="0">4/2*365/12</f>
        <v>60.833333333333336</v>
      </c>
      <c r="F7" s="347">
        <f t="shared" si="0"/>
        <v>60.833333333333336</v>
      </c>
      <c r="G7" s="347">
        <f>8*365/12/3</f>
        <v>81.111111111111114</v>
      </c>
      <c r="H7" s="347">
        <f>8*365/12/3</f>
        <v>81.111111111111114</v>
      </c>
      <c r="I7" s="334"/>
      <c r="J7" s="315"/>
    </row>
    <row r="8" spans="1:10" s="179" customFormat="1" ht="34.15" customHeight="1">
      <c r="A8" s="390" t="s">
        <v>279</v>
      </c>
      <c r="B8" s="391"/>
      <c r="C8" s="348" t="s">
        <v>490</v>
      </c>
      <c r="D8" s="348">
        <v>2</v>
      </c>
      <c r="E8" s="348">
        <v>14</v>
      </c>
      <c r="F8" s="348">
        <v>2</v>
      </c>
      <c r="G8" s="348">
        <v>1</v>
      </c>
      <c r="H8" s="348">
        <v>2</v>
      </c>
      <c r="I8" s="195" t="s">
        <v>491</v>
      </c>
      <c r="J8" s="341"/>
    </row>
    <row r="9" spans="1:10" s="179" customFormat="1" ht="37.5">
      <c r="A9" s="402" t="s">
        <v>282</v>
      </c>
      <c r="B9" s="339" t="s">
        <v>283</v>
      </c>
      <c r="C9" s="349">
        <v>7530</v>
      </c>
      <c r="D9" s="349">
        <v>7530</v>
      </c>
      <c r="E9" s="349">
        <v>7530</v>
      </c>
      <c r="F9" s="349">
        <v>7530</v>
      </c>
      <c r="G9" s="349">
        <v>7940</v>
      </c>
      <c r="H9" s="349">
        <v>7940</v>
      </c>
      <c r="I9" s="201"/>
      <c r="J9" s="338" t="s">
        <v>467</v>
      </c>
    </row>
    <row r="10" spans="1:10" s="179" customFormat="1" ht="34.15" customHeight="1">
      <c r="A10" s="403"/>
      <c r="B10" s="339" t="s">
        <v>445</v>
      </c>
      <c r="C10" s="350"/>
      <c r="D10" s="350"/>
      <c r="E10" s="350"/>
      <c r="F10" s="350"/>
      <c r="G10" s="350"/>
      <c r="H10" s="350"/>
      <c r="I10" s="335"/>
      <c r="J10" s="310" t="s">
        <v>468</v>
      </c>
    </row>
    <row r="11" spans="1:10" s="179" customFormat="1" ht="34.15" customHeight="1">
      <c r="A11" s="402"/>
      <c r="B11" s="209" t="s">
        <v>288</v>
      </c>
      <c r="C11" s="351"/>
      <c r="D11" s="351"/>
      <c r="E11" s="351"/>
      <c r="F11" s="351"/>
      <c r="G11" s="351"/>
      <c r="H11" s="351"/>
      <c r="I11" s="208">
        <f>SUMPRODUCT(C11:H11,$C$8:$H$8)</f>
        <v>0</v>
      </c>
      <c r="J11" s="209" t="s">
        <v>446</v>
      </c>
    </row>
    <row r="12" spans="1:10" s="179" customFormat="1" ht="34.15" customHeight="1">
      <c r="A12" s="402"/>
      <c r="B12" s="209" t="s">
        <v>291</v>
      </c>
      <c r="C12" s="351"/>
      <c r="D12" s="351"/>
      <c r="E12" s="351"/>
      <c r="F12" s="351"/>
      <c r="G12" s="351"/>
      <c r="H12" s="351"/>
      <c r="I12" s="241">
        <f t="shared" ref="I12:I37" si="1">SUMPRODUCT(C12:H12,$C$8:$H$8)</f>
        <v>0</v>
      </c>
      <c r="J12" s="209" t="s">
        <v>449</v>
      </c>
    </row>
    <row r="13" spans="1:10" s="179" customFormat="1" ht="34.15" customHeight="1">
      <c r="A13" s="402"/>
      <c r="B13" s="209" t="s">
        <v>294</v>
      </c>
      <c r="C13" s="352"/>
      <c r="D13" s="352"/>
      <c r="E13" s="352"/>
      <c r="F13" s="352"/>
      <c r="G13" s="352"/>
      <c r="H13" s="352"/>
      <c r="I13" s="208">
        <f t="shared" si="1"/>
        <v>0</v>
      </c>
      <c r="J13" s="213" t="s">
        <v>452</v>
      </c>
    </row>
    <row r="14" spans="1:10" s="179" customFormat="1" ht="34.15" customHeight="1">
      <c r="A14" s="402"/>
      <c r="B14" s="209" t="s">
        <v>297</v>
      </c>
      <c r="C14" s="352"/>
      <c r="D14" s="352"/>
      <c r="E14" s="352"/>
      <c r="F14" s="352"/>
      <c r="G14" s="352"/>
      <c r="H14" s="352"/>
      <c r="I14" s="208">
        <f t="shared" si="1"/>
        <v>0</v>
      </c>
      <c r="J14" s="213" t="s">
        <v>469</v>
      </c>
    </row>
    <row r="15" spans="1:10" s="179" customFormat="1" ht="34.15" customHeight="1">
      <c r="A15" s="402"/>
      <c r="B15" s="209" t="s">
        <v>298</v>
      </c>
      <c r="C15" s="352"/>
      <c r="D15" s="352"/>
      <c r="E15" s="352"/>
      <c r="F15" s="352"/>
      <c r="G15" s="352"/>
      <c r="H15" s="352"/>
      <c r="I15" s="208">
        <f t="shared" si="1"/>
        <v>0</v>
      </c>
      <c r="J15" s="213"/>
    </row>
    <row r="16" spans="1:10" s="179" customFormat="1" ht="34.15" customHeight="1">
      <c r="A16" s="402"/>
      <c r="B16" s="209" t="s">
        <v>299</v>
      </c>
      <c r="C16" s="351"/>
      <c r="D16" s="351"/>
      <c r="E16" s="351"/>
      <c r="F16" s="351"/>
      <c r="G16" s="351"/>
      <c r="H16" s="351"/>
      <c r="I16" s="241">
        <f t="shared" si="1"/>
        <v>0</v>
      </c>
      <c r="J16" s="213" t="s">
        <v>470</v>
      </c>
    </row>
    <row r="17" spans="1:10" s="179" customFormat="1" ht="34.15" customHeight="1">
      <c r="A17" s="402"/>
      <c r="B17" s="343" t="s">
        <v>300</v>
      </c>
      <c r="C17" s="353">
        <f t="shared" ref="C17:H17" si="2">SUM(C11:C16)</f>
        <v>0</v>
      </c>
      <c r="D17" s="353">
        <f t="shared" si="2"/>
        <v>0</v>
      </c>
      <c r="E17" s="353">
        <f t="shared" si="2"/>
        <v>0</v>
      </c>
      <c r="F17" s="353">
        <f t="shared" si="2"/>
        <v>0</v>
      </c>
      <c r="G17" s="353">
        <f t="shared" si="2"/>
        <v>0</v>
      </c>
      <c r="H17" s="353">
        <f t="shared" si="2"/>
        <v>0</v>
      </c>
      <c r="I17" s="307">
        <f t="shared" si="1"/>
        <v>0</v>
      </c>
      <c r="J17" s="343"/>
    </row>
    <row r="18" spans="1:10" s="179" customFormat="1" ht="34.15" customHeight="1">
      <c r="A18" s="403"/>
      <c r="B18" s="340" t="s">
        <v>458</v>
      </c>
      <c r="C18" s="354">
        <f>(C10*8/12*1.5)</f>
        <v>0</v>
      </c>
      <c r="D18" s="354">
        <f>(D10*9/12*1.5)</f>
        <v>0</v>
      </c>
      <c r="E18" s="354">
        <f t="shared" ref="E18:F18" si="3">(E10*9/12*1.5)</f>
        <v>0</v>
      </c>
      <c r="F18" s="354">
        <f t="shared" si="3"/>
        <v>0</v>
      </c>
      <c r="G18" s="354">
        <f t="shared" ref="G18:H18" si="4">(G10*8/12*1.5)</f>
        <v>0</v>
      </c>
      <c r="H18" s="354">
        <f t="shared" si="4"/>
        <v>0</v>
      </c>
      <c r="I18" s="241">
        <f t="shared" si="1"/>
        <v>0</v>
      </c>
      <c r="J18" s="310" t="s">
        <v>471</v>
      </c>
    </row>
    <row r="19" spans="1:10" s="179" customFormat="1" ht="34.15" customHeight="1">
      <c r="A19" s="402"/>
      <c r="B19" s="209" t="s">
        <v>301</v>
      </c>
      <c r="C19" s="355"/>
      <c r="D19" s="355"/>
      <c r="E19" s="355"/>
      <c r="F19" s="355"/>
      <c r="G19" s="355"/>
      <c r="H19" s="355"/>
      <c r="I19" s="241">
        <f t="shared" si="1"/>
        <v>0</v>
      </c>
      <c r="J19" s="209" t="s">
        <v>444</v>
      </c>
    </row>
    <row r="20" spans="1:10" s="179" customFormat="1" ht="34.15" customHeight="1">
      <c r="A20" s="404"/>
      <c r="B20" s="341" t="s">
        <v>459</v>
      </c>
      <c r="C20" s="356">
        <f>SUM(C17+C19+C18)</f>
        <v>0</v>
      </c>
      <c r="D20" s="356">
        <f t="shared" ref="D20:H20" si="5">SUM(D17+D19+D18)</f>
        <v>0</v>
      </c>
      <c r="E20" s="356">
        <f t="shared" si="5"/>
        <v>0</v>
      </c>
      <c r="F20" s="356">
        <f t="shared" si="5"/>
        <v>0</v>
      </c>
      <c r="G20" s="356">
        <f t="shared" si="5"/>
        <v>0</v>
      </c>
      <c r="H20" s="356">
        <f t="shared" si="5"/>
        <v>0</v>
      </c>
      <c r="I20" s="311">
        <f t="shared" si="1"/>
        <v>0</v>
      </c>
      <c r="J20" s="341"/>
    </row>
    <row r="21" spans="1:10" s="179" customFormat="1" ht="34.15" customHeight="1">
      <c r="A21" s="405" t="s">
        <v>304</v>
      </c>
      <c r="B21" s="209" t="s">
        <v>305</v>
      </c>
      <c r="C21" s="351">
        <f>(C17)*4.5%</f>
        <v>0</v>
      </c>
      <c r="D21" s="351">
        <f t="shared" ref="D21:H21" si="6">(D17)*4.5%</f>
        <v>0</v>
      </c>
      <c r="E21" s="351">
        <f t="shared" si="6"/>
        <v>0</v>
      </c>
      <c r="F21" s="351">
        <f t="shared" si="6"/>
        <v>0</v>
      </c>
      <c r="G21" s="351">
        <f t="shared" si="6"/>
        <v>0</v>
      </c>
      <c r="H21" s="351">
        <f t="shared" si="6"/>
        <v>0</v>
      </c>
      <c r="I21" s="241">
        <f t="shared" si="1"/>
        <v>0</v>
      </c>
      <c r="J21" s="213"/>
    </row>
    <row r="22" spans="1:10" s="179" customFormat="1" ht="34.15" customHeight="1">
      <c r="A22" s="402"/>
      <c r="B22" s="209" t="s">
        <v>306</v>
      </c>
      <c r="C22" s="351">
        <f>(C17)*3.06%</f>
        <v>0</v>
      </c>
      <c r="D22" s="351">
        <f t="shared" ref="D22:H22" si="7">(D17)*3.06%</f>
        <v>0</v>
      </c>
      <c r="E22" s="351">
        <f t="shared" si="7"/>
        <v>0</v>
      </c>
      <c r="F22" s="351">
        <f t="shared" si="7"/>
        <v>0</v>
      </c>
      <c r="G22" s="351">
        <f t="shared" si="7"/>
        <v>0</v>
      </c>
      <c r="H22" s="351">
        <f t="shared" si="7"/>
        <v>0</v>
      </c>
      <c r="I22" s="241">
        <f t="shared" si="1"/>
        <v>0</v>
      </c>
      <c r="J22" s="213"/>
    </row>
    <row r="23" spans="1:10" s="179" customFormat="1" ht="34.15" customHeight="1">
      <c r="A23" s="402"/>
      <c r="B23" s="209" t="s">
        <v>308</v>
      </c>
      <c r="C23" s="351">
        <f t="shared" ref="C23:D23" si="8">C22*6.55%</f>
        <v>0</v>
      </c>
      <c r="D23" s="351">
        <f t="shared" si="8"/>
        <v>0</v>
      </c>
      <c r="E23" s="351">
        <f>E22*6.55%</f>
        <v>0</v>
      </c>
      <c r="F23" s="351">
        <f>F22*6.55%</f>
        <v>0</v>
      </c>
      <c r="G23" s="351">
        <f>G22*6.55%</f>
        <v>0</v>
      </c>
      <c r="H23" s="351">
        <f>H22*6.55%</f>
        <v>0</v>
      </c>
      <c r="I23" s="241">
        <f t="shared" si="1"/>
        <v>0</v>
      </c>
      <c r="J23" s="213"/>
    </row>
    <row r="24" spans="1:10" s="179" customFormat="1" ht="34.15" customHeight="1">
      <c r="A24" s="402"/>
      <c r="B24" s="209" t="s">
        <v>310</v>
      </c>
      <c r="C24" s="351">
        <f>(C17)*1.5%</f>
        <v>0</v>
      </c>
      <c r="D24" s="351">
        <f t="shared" ref="D24:H24" si="9">(D17)*1.5%</f>
        <v>0</v>
      </c>
      <c r="E24" s="351">
        <f t="shared" si="9"/>
        <v>0</v>
      </c>
      <c r="F24" s="351">
        <f t="shared" si="9"/>
        <v>0</v>
      </c>
      <c r="G24" s="351">
        <f t="shared" si="9"/>
        <v>0</v>
      </c>
      <c r="H24" s="351">
        <f t="shared" si="9"/>
        <v>0</v>
      </c>
      <c r="I24" s="241">
        <f t="shared" si="1"/>
        <v>0</v>
      </c>
      <c r="J24" s="209"/>
    </row>
    <row r="25" spans="1:10" s="179" customFormat="1" ht="34.15" customHeight="1">
      <c r="A25" s="402"/>
      <c r="B25" s="209" t="s">
        <v>313</v>
      </c>
      <c r="C25" s="351">
        <f>(C17)*1.719%</f>
        <v>0</v>
      </c>
      <c r="D25" s="351">
        <f t="shared" ref="D25:H25" si="10">(D17)*1.719%</f>
        <v>0</v>
      </c>
      <c r="E25" s="351">
        <f t="shared" si="10"/>
        <v>0</v>
      </c>
      <c r="F25" s="351">
        <f t="shared" si="10"/>
        <v>0</v>
      </c>
      <c r="G25" s="351">
        <f t="shared" si="10"/>
        <v>0</v>
      </c>
      <c r="H25" s="351">
        <f t="shared" si="10"/>
        <v>0</v>
      </c>
      <c r="I25" s="241">
        <f t="shared" si="1"/>
        <v>0</v>
      </c>
      <c r="J25" s="209"/>
    </row>
    <row r="26" spans="1:10" s="179" customFormat="1" ht="34.15" customHeight="1">
      <c r="A26" s="403"/>
      <c r="B26" s="336" t="s">
        <v>447</v>
      </c>
      <c r="C26" s="351">
        <f>C17*0.5%</f>
        <v>0</v>
      </c>
      <c r="D26" s="351">
        <f t="shared" ref="D26:H26" si="11">D17*0.5%</f>
        <v>0</v>
      </c>
      <c r="E26" s="351">
        <f t="shared" si="11"/>
        <v>0</v>
      </c>
      <c r="F26" s="351">
        <f t="shared" si="11"/>
        <v>0</v>
      </c>
      <c r="G26" s="351">
        <f t="shared" si="11"/>
        <v>0</v>
      </c>
      <c r="H26" s="351">
        <f t="shared" si="11"/>
        <v>0</v>
      </c>
      <c r="I26" s="241">
        <f t="shared" si="1"/>
        <v>0</v>
      </c>
      <c r="J26" s="336"/>
    </row>
    <row r="27" spans="1:10" s="179" customFormat="1" ht="34.15" customHeight="1">
      <c r="A27" s="404"/>
      <c r="B27" s="341" t="s">
        <v>315</v>
      </c>
      <c r="C27" s="356">
        <f>SUM(C21:C26)</f>
        <v>0</v>
      </c>
      <c r="D27" s="356">
        <f t="shared" ref="D27:H27" si="12">SUM(D21:D26)</f>
        <v>0</v>
      </c>
      <c r="E27" s="356">
        <f t="shared" si="12"/>
        <v>0</v>
      </c>
      <c r="F27" s="356">
        <f t="shared" si="12"/>
        <v>0</v>
      </c>
      <c r="G27" s="356">
        <f t="shared" si="12"/>
        <v>0</v>
      </c>
      <c r="H27" s="356">
        <f t="shared" si="12"/>
        <v>0</v>
      </c>
      <c r="I27" s="311">
        <f t="shared" si="1"/>
        <v>0</v>
      </c>
      <c r="J27" s="341"/>
    </row>
    <row r="28" spans="1:10" s="179" customFormat="1" ht="34.15" customHeight="1">
      <c r="A28" s="406" t="s">
        <v>461</v>
      </c>
      <c r="B28" s="407"/>
      <c r="C28" s="353">
        <f>C20+C27</f>
        <v>0</v>
      </c>
      <c r="D28" s="353">
        <f t="shared" ref="D28:H28" si="13">D20+D27</f>
        <v>0</v>
      </c>
      <c r="E28" s="353">
        <f t="shared" si="13"/>
        <v>0</v>
      </c>
      <c r="F28" s="353">
        <f t="shared" si="13"/>
        <v>0</v>
      </c>
      <c r="G28" s="353">
        <f t="shared" si="13"/>
        <v>0</v>
      </c>
      <c r="H28" s="353">
        <f t="shared" si="13"/>
        <v>0</v>
      </c>
      <c r="I28" s="307">
        <f t="shared" si="1"/>
        <v>0</v>
      </c>
      <c r="J28" s="343"/>
    </row>
    <row r="29" spans="1:10" s="179" customFormat="1" ht="34.15" customHeight="1">
      <c r="A29" s="392" t="s">
        <v>318</v>
      </c>
      <c r="B29" s="344" t="s">
        <v>319</v>
      </c>
      <c r="C29" s="357"/>
      <c r="D29" s="357"/>
      <c r="E29" s="357"/>
      <c r="F29" s="357"/>
      <c r="G29" s="357"/>
      <c r="H29" s="357"/>
      <c r="I29" s="241">
        <f t="shared" si="1"/>
        <v>0</v>
      </c>
      <c r="J29" s="225"/>
    </row>
    <row r="30" spans="1:10" s="179" customFormat="1" ht="34.15" customHeight="1">
      <c r="A30" s="393"/>
      <c r="B30" s="345" t="s">
        <v>322</v>
      </c>
      <c r="C30" s="357"/>
      <c r="D30" s="357"/>
      <c r="E30" s="357"/>
      <c r="F30" s="357"/>
      <c r="G30" s="357"/>
      <c r="H30" s="357"/>
      <c r="I30" s="241">
        <f t="shared" si="1"/>
        <v>0</v>
      </c>
      <c r="J30" s="213"/>
    </row>
    <row r="31" spans="1:10" s="179" customFormat="1" ht="34.15" customHeight="1">
      <c r="A31" s="393"/>
      <c r="B31" s="345" t="s">
        <v>325</v>
      </c>
      <c r="C31" s="358"/>
      <c r="D31" s="358"/>
      <c r="E31" s="358"/>
      <c r="F31" s="358"/>
      <c r="G31" s="358"/>
      <c r="H31" s="358"/>
      <c r="I31" s="241">
        <f t="shared" si="1"/>
        <v>0</v>
      </c>
      <c r="J31" s="213"/>
    </row>
    <row r="32" spans="1:10" s="179" customFormat="1" ht="34.15" customHeight="1">
      <c r="A32" s="393"/>
      <c r="B32" s="344" t="s">
        <v>328</v>
      </c>
      <c r="C32" s="358"/>
      <c r="D32" s="358"/>
      <c r="E32" s="358"/>
      <c r="F32" s="358"/>
      <c r="G32" s="358"/>
      <c r="H32" s="358"/>
      <c r="I32" s="241">
        <f t="shared" si="1"/>
        <v>0</v>
      </c>
      <c r="J32" s="213"/>
    </row>
    <row r="33" spans="1:10" s="179" customFormat="1" ht="34.15" customHeight="1">
      <c r="A33" s="393"/>
      <c r="B33" s="344" t="s">
        <v>331</v>
      </c>
      <c r="C33" s="358"/>
      <c r="D33" s="358"/>
      <c r="E33" s="358"/>
      <c r="F33" s="358"/>
      <c r="G33" s="358"/>
      <c r="H33" s="358"/>
      <c r="I33" s="241">
        <f t="shared" si="1"/>
        <v>0</v>
      </c>
      <c r="J33" s="213"/>
    </row>
    <row r="34" spans="1:10" s="179" customFormat="1" ht="34.15" customHeight="1">
      <c r="A34" s="394"/>
      <c r="B34" s="346" t="s">
        <v>450</v>
      </c>
      <c r="C34" s="358"/>
      <c r="D34" s="358"/>
      <c r="E34" s="358"/>
      <c r="F34" s="358"/>
      <c r="G34" s="358"/>
      <c r="H34" s="358"/>
      <c r="I34" s="241">
        <f t="shared" si="1"/>
        <v>0</v>
      </c>
      <c r="J34" s="337"/>
    </row>
    <row r="35" spans="1:10" s="179" customFormat="1" ht="34.15" customHeight="1">
      <c r="A35" s="395"/>
      <c r="B35" s="232" t="s">
        <v>462</v>
      </c>
      <c r="C35" s="353">
        <f t="shared" ref="C35" si="14">SUM(C29:C33)</f>
        <v>0</v>
      </c>
      <c r="D35" s="353">
        <f>SUM(D29:D34)</f>
        <v>0</v>
      </c>
      <c r="E35" s="353">
        <f t="shared" ref="E35:H35" si="15">SUM(E29:E34)</f>
        <v>0</v>
      </c>
      <c r="F35" s="353">
        <f t="shared" si="15"/>
        <v>0</v>
      </c>
      <c r="G35" s="353">
        <f t="shared" si="15"/>
        <v>0</v>
      </c>
      <c r="H35" s="353">
        <f t="shared" si="15"/>
        <v>0</v>
      </c>
      <c r="I35" s="307">
        <f t="shared" si="1"/>
        <v>0</v>
      </c>
      <c r="J35" s="232"/>
    </row>
    <row r="36" spans="1:10" s="179" customFormat="1" ht="34.15" customHeight="1">
      <c r="A36" s="409" t="s">
        <v>463</v>
      </c>
      <c r="B36" s="410"/>
      <c r="C36" s="357">
        <f>(C28+C35)*3%</f>
        <v>0</v>
      </c>
      <c r="D36" s="357">
        <f t="shared" ref="D36:H36" si="16">(D28+D35)*3%</f>
        <v>0</v>
      </c>
      <c r="E36" s="357">
        <f t="shared" si="16"/>
        <v>0</v>
      </c>
      <c r="F36" s="357">
        <f t="shared" si="16"/>
        <v>0</v>
      </c>
      <c r="G36" s="357">
        <f t="shared" si="16"/>
        <v>0</v>
      </c>
      <c r="H36" s="357">
        <f t="shared" si="16"/>
        <v>0</v>
      </c>
      <c r="I36" s="241">
        <f t="shared" si="1"/>
        <v>0</v>
      </c>
      <c r="J36" s="213"/>
    </row>
    <row r="37" spans="1:10" s="179" customFormat="1" ht="34.15" customHeight="1">
      <c r="A37" s="411" t="s">
        <v>464</v>
      </c>
      <c r="B37" s="412"/>
      <c r="C37" s="357">
        <f>(C28+C35+C36)*2%</f>
        <v>0</v>
      </c>
      <c r="D37" s="357">
        <f t="shared" ref="D37:H37" si="17">(D28+D35+D36)*2%</f>
        <v>0</v>
      </c>
      <c r="E37" s="357">
        <f t="shared" si="17"/>
        <v>0</v>
      </c>
      <c r="F37" s="357">
        <f t="shared" si="17"/>
        <v>0</v>
      </c>
      <c r="G37" s="357">
        <f t="shared" si="17"/>
        <v>0</v>
      </c>
      <c r="H37" s="357">
        <f t="shared" si="17"/>
        <v>0</v>
      </c>
      <c r="I37" s="241">
        <f t="shared" si="1"/>
        <v>0</v>
      </c>
      <c r="J37" s="213"/>
    </row>
    <row r="38" spans="1:10" s="179" customFormat="1" ht="34.15" customHeight="1">
      <c r="A38" s="413" t="s">
        <v>466</v>
      </c>
      <c r="B38" s="414"/>
      <c r="C38" s="359">
        <f t="shared" ref="C38:H38" si="18">+(C28+C35+C36+C37)</f>
        <v>0</v>
      </c>
      <c r="D38" s="359">
        <f t="shared" si="18"/>
        <v>0</v>
      </c>
      <c r="E38" s="359">
        <f t="shared" si="18"/>
        <v>0</v>
      </c>
      <c r="F38" s="359">
        <f t="shared" si="18"/>
        <v>0</v>
      </c>
      <c r="G38" s="359">
        <f t="shared" si="18"/>
        <v>0</v>
      </c>
      <c r="H38" s="359">
        <f t="shared" si="18"/>
        <v>0</v>
      </c>
      <c r="I38" s="307">
        <f>ROUNDDOWN(SUMPRODUCT(C38:H38,$C$8:$H$8),-3)</f>
        <v>0</v>
      </c>
      <c r="J38" s="361" t="s">
        <v>346</v>
      </c>
    </row>
    <row r="39" spans="1:10" s="179" customFormat="1" ht="34.15" customHeight="1">
      <c r="A39" s="409" t="s">
        <v>351</v>
      </c>
      <c r="B39" s="410"/>
      <c r="C39" s="360">
        <f>C38*10%</f>
        <v>0</v>
      </c>
      <c r="D39" s="360">
        <f t="shared" ref="D39:H39" si="19">D38*10%</f>
        <v>0</v>
      </c>
      <c r="E39" s="360">
        <f t="shared" si="19"/>
        <v>0</v>
      </c>
      <c r="F39" s="360">
        <f t="shared" ref="F39" si="20">F38*10%</f>
        <v>0</v>
      </c>
      <c r="G39" s="360">
        <f t="shared" si="19"/>
        <v>0</v>
      </c>
      <c r="H39" s="360">
        <f t="shared" si="19"/>
        <v>0</v>
      </c>
      <c r="I39" s="241">
        <f>I38*0.1</f>
        <v>0</v>
      </c>
      <c r="J39" s="213"/>
    </row>
    <row r="40" spans="1:10" s="179" customFormat="1" ht="34.15" customHeight="1">
      <c r="A40" s="413" t="s">
        <v>465</v>
      </c>
      <c r="B40" s="414"/>
      <c r="C40" s="359">
        <f>C38+C39</f>
        <v>0</v>
      </c>
      <c r="D40" s="359">
        <f t="shared" ref="D40:H40" si="21">D38+D39</f>
        <v>0</v>
      </c>
      <c r="E40" s="359">
        <f t="shared" si="21"/>
        <v>0</v>
      </c>
      <c r="F40" s="359">
        <f t="shared" ref="F40" si="22">F38+F39</f>
        <v>0</v>
      </c>
      <c r="G40" s="359">
        <f t="shared" si="21"/>
        <v>0</v>
      </c>
      <c r="H40" s="359">
        <f t="shared" si="21"/>
        <v>0</v>
      </c>
      <c r="I40" s="308">
        <f>I38+I39</f>
        <v>0</v>
      </c>
      <c r="J40" s="362"/>
    </row>
    <row r="41" spans="1:10" s="179" customFormat="1" ht="34.15" hidden="1" customHeight="1">
      <c r="A41" s="408" t="s">
        <v>412</v>
      </c>
      <c r="B41" s="408"/>
      <c r="C41" s="305"/>
      <c r="D41" s="305"/>
      <c r="E41" s="305"/>
      <c r="F41" s="305"/>
      <c r="G41" s="305"/>
      <c r="H41" s="305"/>
      <c r="I41" s="306">
        <v>17872727</v>
      </c>
      <c r="J41" s="305" t="s">
        <v>346</v>
      </c>
    </row>
    <row r="42" spans="1:10" ht="26.25" hidden="1">
      <c r="A42" s="408" t="s">
        <v>413</v>
      </c>
      <c r="B42" s="408"/>
      <c r="C42" s="305"/>
      <c r="D42" s="305"/>
      <c r="E42" s="305"/>
      <c r="F42" s="305"/>
      <c r="G42" s="305"/>
      <c r="H42" s="305"/>
      <c r="I42" s="306">
        <f>I41*0.1</f>
        <v>1787272.7000000002</v>
      </c>
      <c r="J42" s="305"/>
    </row>
    <row r="43" spans="1:10" ht="26.25" hidden="1">
      <c r="A43" s="408" t="s">
        <v>226</v>
      </c>
      <c r="B43" s="408"/>
      <c r="C43" s="305"/>
      <c r="D43" s="305"/>
      <c r="E43" s="305"/>
      <c r="F43" s="305"/>
      <c r="G43" s="305"/>
      <c r="H43" s="305"/>
      <c r="I43" s="306">
        <f>I41+I42</f>
        <v>19659999.699999999</v>
      </c>
      <c r="J43" s="305" t="s">
        <v>416</v>
      </c>
    </row>
    <row r="44" spans="1:10" ht="20.25">
      <c r="A44" s="304"/>
      <c r="B44" s="304"/>
      <c r="C44" s="304"/>
      <c r="D44" s="304"/>
      <c r="E44" s="304"/>
      <c r="F44" s="304"/>
      <c r="G44" s="304"/>
      <c r="H44" s="304"/>
      <c r="I44" s="304"/>
      <c r="J44" s="304"/>
    </row>
    <row r="45" spans="1:10" ht="18.75">
      <c r="A45" s="303"/>
      <c r="B45" s="303"/>
      <c r="C45" s="303"/>
      <c r="D45" s="303"/>
      <c r="E45" s="303"/>
      <c r="F45" s="303"/>
      <c r="G45" s="303"/>
      <c r="H45" s="303"/>
      <c r="I45" s="303"/>
      <c r="J45" s="303"/>
    </row>
    <row r="46" spans="1:10" ht="18.75">
      <c r="A46" s="303"/>
      <c r="B46" s="303"/>
      <c r="C46" s="303"/>
      <c r="D46" s="303"/>
      <c r="E46" s="303"/>
      <c r="F46" s="303"/>
      <c r="G46" s="303"/>
      <c r="H46" s="303"/>
      <c r="I46" s="303"/>
      <c r="J46" s="303"/>
    </row>
    <row r="47" spans="1:10" ht="18.75">
      <c r="A47" s="303"/>
      <c r="B47" s="303"/>
      <c r="C47" s="303"/>
      <c r="D47" s="303"/>
      <c r="E47" s="303"/>
      <c r="F47" s="303"/>
      <c r="G47" s="303"/>
      <c r="H47" s="303"/>
      <c r="I47" s="312"/>
      <c r="J47" s="303"/>
    </row>
    <row r="48" spans="1:10" ht="18.75">
      <c r="A48" s="303"/>
      <c r="B48" s="303"/>
      <c r="C48" s="303"/>
      <c r="D48" s="303"/>
      <c r="E48" s="303"/>
      <c r="F48" s="303"/>
      <c r="G48" s="303"/>
      <c r="H48" s="303"/>
      <c r="I48" s="303"/>
      <c r="J48" s="303"/>
    </row>
    <row r="49" spans="1:10" ht="18.75">
      <c r="A49" s="303"/>
      <c r="B49" s="303"/>
      <c r="C49" s="303"/>
      <c r="D49" s="303"/>
      <c r="E49" s="303"/>
      <c r="F49" s="303"/>
      <c r="G49" s="303"/>
      <c r="H49" s="303"/>
      <c r="I49" s="312"/>
      <c r="J49" s="303"/>
    </row>
    <row r="50" spans="1:10" ht="18.75">
      <c r="A50" s="303"/>
      <c r="B50" s="303"/>
      <c r="C50" s="303"/>
      <c r="D50" s="303"/>
      <c r="E50" s="303"/>
      <c r="F50" s="303"/>
      <c r="G50" s="303"/>
      <c r="H50" s="303"/>
      <c r="I50" s="303"/>
      <c r="J50" s="303"/>
    </row>
    <row r="51" spans="1:10" ht="18.75">
      <c r="A51" s="303"/>
      <c r="B51" s="303"/>
      <c r="C51" s="303"/>
      <c r="D51" s="303"/>
      <c r="E51" s="303"/>
      <c r="F51" s="303"/>
      <c r="G51" s="303"/>
      <c r="H51" s="303"/>
      <c r="I51" s="303"/>
      <c r="J51" s="303"/>
    </row>
    <row r="52" spans="1:10" ht="18.75">
      <c r="A52" s="303"/>
      <c r="B52" s="303"/>
      <c r="C52" s="303"/>
      <c r="D52" s="303"/>
      <c r="E52" s="303"/>
      <c r="F52" s="303"/>
      <c r="G52" s="303"/>
      <c r="H52" s="303"/>
      <c r="I52" s="314"/>
      <c r="J52" s="303"/>
    </row>
    <row r="53" spans="1:10" ht="18.75">
      <c r="A53" s="303"/>
      <c r="B53" s="303"/>
      <c r="C53" s="303"/>
      <c r="D53" s="303"/>
      <c r="E53" s="303"/>
      <c r="F53" s="303"/>
      <c r="G53" s="303"/>
      <c r="H53" s="303"/>
      <c r="I53" s="303"/>
      <c r="J53" s="303"/>
    </row>
    <row r="54" spans="1:10" ht="18.75">
      <c r="A54" s="303"/>
      <c r="B54" s="303"/>
      <c r="C54" s="303"/>
      <c r="D54" s="303"/>
      <c r="E54" s="303"/>
      <c r="F54" s="303"/>
      <c r="G54" s="303"/>
      <c r="H54" s="303"/>
      <c r="I54" s="303"/>
      <c r="J54" s="303"/>
    </row>
  </sheetData>
  <mergeCells count="21">
    <mergeCell ref="A41:B41"/>
    <mergeCell ref="A42:B42"/>
    <mergeCell ref="A43:B43"/>
    <mergeCell ref="A36:B36"/>
    <mergeCell ref="A37:B37"/>
    <mergeCell ref="A38:B38"/>
    <mergeCell ref="A39:B39"/>
    <mergeCell ref="A40:B40"/>
    <mergeCell ref="A4:B4"/>
    <mergeCell ref="A5:B5"/>
    <mergeCell ref="A29:A35"/>
    <mergeCell ref="A1:J1"/>
    <mergeCell ref="A3:B3"/>
    <mergeCell ref="I3:I5"/>
    <mergeCell ref="J3:J5"/>
    <mergeCell ref="A8:B8"/>
    <mergeCell ref="A9:A20"/>
    <mergeCell ref="A21:A27"/>
    <mergeCell ref="A28:B28"/>
    <mergeCell ref="A6:B6"/>
    <mergeCell ref="A7:B7"/>
  </mergeCells>
  <phoneticPr fontId="24" type="noConversion"/>
  <pageMargins left="0.44" right="0.23" top="0.74803149606299213" bottom="0.74803149606299213" header="0.31496062992125984" footer="0.31496062992125984"/>
  <pageSetup paperSize="9" scale="3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G49"/>
  <sheetViews>
    <sheetView view="pageBreakPreview" zoomScale="80" zoomScaleNormal="100" zoomScaleSheetLayoutView="80" workbookViewId="0">
      <selection activeCell="C14" sqref="C14"/>
    </sheetView>
  </sheetViews>
  <sheetFormatPr defaultRowHeight="16.5"/>
  <cols>
    <col min="1" max="1" width="13.375" style="174" customWidth="1"/>
    <col min="2" max="2" width="24" style="174" customWidth="1"/>
    <col min="3" max="3" width="16.5" style="174" customWidth="1"/>
    <col min="4" max="4" width="16.75" style="174" customWidth="1"/>
    <col min="5" max="5" width="17.125" style="174" customWidth="1"/>
    <col min="6" max="6" width="22.375" style="174" customWidth="1"/>
    <col min="7" max="7" width="80.625" style="174" bestFit="1" customWidth="1"/>
    <col min="8" max="16384" width="9" style="174"/>
  </cols>
  <sheetData>
    <row r="1" spans="1:7" ht="31.5">
      <c r="A1" s="396" t="s">
        <v>454</v>
      </c>
      <c r="B1" s="396"/>
      <c r="C1" s="396"/>
      <c r="D1" s="396"/>
      <c r="E1" s="396"/>
      <c r="F1" s="396"/>
      <c r="G1" s="396"/>
    </row>
    <row r="2" spans="1:7" s="179" customFormat="1" ht="24" customHeight="1" thickBot="1">
      <c r="A2" s="321"/>
      <c r="B2" s="321"/>
      <c r="C2" s="186"/>
      <c r="D2" s="186"/>
      <c r="E2" s="186"/>
      <c r="F2" s="187"/>
      <c r="G2" s="188" t="s">
        <v>348</v>
      </c>
    </row>
    <row r="3" spans="1:7" s="179" customFormat="1" ht="28.9" customHeight="1">
      <c r="A3" s="420" t="s">
        <v>472</v>
      </c>
      <c r="B3" s="421"/>
      <c r="C3" s="322" t="s">
        <v>473</v>
      </c>
      <c r="D3" s="322" t="s">
        <v>474</v>
      </c>
      <c r="E3" s="322" t="s">
        <v>475</v>
      </c>
      <c r="F3" s="422" t="s">
        <v>417</v>
      </c>
      <c r="G3" s="424" t="s">
        <v>418</v>
      </c>
    </row>
    <row r="4" spans="1:7" s="179" customFormat="1" ht="28.9" hidden="1" customHeight="1">
      <c r="A4" s="415" t="s">
        <v>419</v>
      </c>
      <c r="B4" s="416"/>
      <c r="C4" s="323"/>
      <c r="D4" s="323"/>
      <c r="E4" s="323"/>
      <c r="F4" s="423"/>
      <c r="G4" s="425"/>
    </row>
    <row r="5" spans="1:7" s="179" customFormat="1" ht="28.9" customHeight="1">
      <c r="A5" s="417" t="s">
        <v>420</v>
      </c>
      <c r="B5" s="418"/>
      <c r="C5" s="324" t="s">
        <v>455</v>
      </c>
      <c r="D5" s="324" t="s">
        <v>421</v>
      </c>
      <c r="E5" s="324" t="s">
        <v>421</v>
      </c>
      <c r="F5" s="423"/>
      <c r="G5" s="425"/>
    </row>
    <row r="6" spans="1:7" s="179" customFormat="1" ht="28.9" customHeight="1">
      <c r="A6" s="417" t="s">
        <v>422</v>
      </c>
      <c r="B6" s="418"/>
      <c r="C6" s="369">
        <v>1</v>
      </c>
      <c r="D6" s="369">
        <v>6</v>
      </c>
      <c r="E6" s="369">
        <v>4</v>
      </c>
      <c r="F6" s="316">
        <f>C6+D6+E6</f>
        <v>11</v>
      </c>
      <c r="G6" s="325"/>
    </row>
    <row r="7" spans="1:7" s="179" customFormat="1" ht="28.9" customHeight="1">
      <c r="A7" s="417" t="s">
        <v>476</v>
      </c>
      <c r="B7" s="418"/>
      <c r="C7" s="370">
        <v>209</v>
      </c>
      <c r="D7" s="370">
        <f>18/2*365/12</f>
        <v>273.75</v>
      </c>
      <c r="E7" s="370">
        <f>18/2*365/12</f>
        <v>273.75</v>
      </c>
      <c r="F7" s="317"/>
      <c r="G7" s="325"/>
    </row>
    <row r="8" spans="1:7" s="179" customFormat="1" ht="28.9" customHeight="1">
      <c r="A8" s="417" t="s">
        <v>478</v>
      </c>
      <c r="B8" s="418"/>
      <c r="C8" s="371">
        <v>0</v>
      </c>
      <c r="D8" s="370">
        <f>4/2*365/12</f>
        <v>60.833333333333336</v>
      </c>
      <c r="E8" s="370">
        <f>4/2*365/12</f>
        <v>60.833333333333336</v>
      </c>
      <c r="F8" s="317"/>
      <c r="G8" s="325"/>
    </row>
    <row r="9" spans="1:7" s="179" customFormat="1" ht="28.9" customHeight="1">
      <c r="A9" s="426" t="s">
        <v>423</v>
      </c>
      <c r="B9" s="310" t="s">
        <v>424</v>
      </c>
      <c r="C9" s="370">
        <v>7530</v>
      </c>
      <c r="D9" s="370">
        <v>7530</v>
      </c>
      <c r="E9" s="370">
        <v>7530</v>
      </c>
      <c r="F9" s="326"/>
      <c r="G9" s="378" t="s">
        <v>484</v>
      </c>
    </row>
    <row r="10" spans="1:7" s="179" customFormat="1" ht="28.9" customHeight="1">
      <c r="A10" s="426"/>
      <c r="B10" s="310" t="s">
        <v>442</v>
      </c>
      <c r="C10" s="372"/>
      <c r="D10" s="372"/>
      <c r="E10" s="372"/>
      <c r="F10" s="326"/>
      <c r="G10" s="378" t="s">
        <v>485</v>
      </c>
    </row>
    <row r="11" spans="1:7" s="179" customFormat="1" ht="28.9" customHeight="1">
      <c r="A11" s="426"/>
      <c r="B11" s="336" t="s">
        <v>425</v>
      </c>
      <c r="C11" s="373"/>
      <c r="D11" s="373"/>
      <c r="E11" s="373"/>
      <c r="F11" s="327">
        <f>SUMPRODUCT(C11:E11,$C$6:$E$6)</f>
        <v>0</v>
      </c>
      <c r="G11" s="379" t="s">
        <v>443</v>
      </c>
    </row>
    <row r="12" spans="1:7" s="179" customFormat="1" ht="28.9" customHeight="1">
      <c r="A12" s="426"/>
      <c r="B12" s="336" t="s">
        <v>426</v>
      </c>
      <c r="C12" s="371"/>
      <c r="D12" s="373"/>
      <c r="E12" s="373"/>
      <c r="F12" s="327">
        <f t="shared" ref="F12:F38" si="0">SUMPRODUCT(C12:E12,$C$6:$E$6)</f>
        <v>0</v>
      </c>
      <c r="G12" s="379" t="s">
        <v>487</v>
      </c>
    </row>
    <row r="13" spans="1:7" s="179" customFormat="1" ht="28.9" customHeight="1">
      <c r="A13" s="426"/>
      <c r="B13" s="336" t="s">
        <v>427</v>
      </c>
      <c r="C13" s="371"/>
      <c r="D13" s="371"/>
      <c r="E13" s="371"/>
      <c r="F13" s="327">
        <f t="shared" si="0"/>
        <v>0</v>
      </c>
      <c r="G13" s="380" t="s">
        <v>453</v>
      </c>
    </row>
    <row r="14" spans="1:7" s="179" customFormat="1" ht="28.9" customHeight="1">
      <c r="A14" s="426"/>
      <c r="B14" s="336" t="s">
        <v>428</v>
      </c>
      <c r="C14" s="371"/>
      <c r="D14" s="371"/>
      <c r="E14" s="371"/>
      <c r="F14" s="327">
        <f t="shared" si="0"/>
        <v>0</v>
      </c>
      <c r="G14" s="380" t="s">
        <v>469</v>
      </c>
    </row>
    <row r="15" spans="1:7" s="179" customFormat="1" ht="28.9" customHeight="1">
      <c r="A15" s="426"/>
      <c r="B15" s="363" t="s">
        <v>480</v>
      </c>
      <c r="C15" s="371"/>
      <c r="D15" s="371"/>
      <c r="E15" s="371"/>
      <c r="F15" s="327">
        <f t="shared" si="0"/>
        <v>0</v>
      </c>
      <c r="G15" s="380" t="s">
        <v>488</v>
      </c>
    </row>
    <row r="16" spans="1:7" s="179" customFormat="1" ht="28.9" customHeight="1">
      <c r="A16" s="426"/>
      <c r="B16" s="336" t="s">
        <v>429</v>
      </c>
      <c r="C16" s="371"/>
      <c r="D16" s="371"/>
      <c r="E16" s="371"/>
      <c r="F16" s="327">
        <f t="shared" si="0"/>
        <v>0</v>
      </c>
      <c r="G16" s="380" t="s">
        <v>451</v>
      </c>
    </row>
    <row r="17" spans="1:7" s="179" customFormat="1" ht="28.9" customHeight="1">
      <c r="A17" s="426"/>
      <c r="B17" s="336" t="s">
        <v>430</v>
      </c>
      <c r="C17" s="370"/>
      <c r="D17" s="370"/>
      <c r="E17" s="370"/>
      <c r="F17" s="327">
        <f t="shared" si="0"/>
        <v>0</v>
      </c>
      <c r="G17" s="380" t="s">
        <v>470</v>
      </c>
    </row>
    <row r="18" spans="1:7" s="179" customFormat="1" ht="28.9" customHeight="1">
      <c r="A18" s="426"/>
      <c r="B18" s="364" t="s">
        <v>431</v>
      </c>
      <c r="C18" s="374"/>
      <c r="D18" s="374"/>
      <c r="E18" s="374"/>
      <c r="F18" s="328">
        <f t="shared" si="0"/>
        <v>0</v>
      </c>
      <c r="G18" s="381"/>
    </row>
    <row r="19" spans="1:7" s="179" customFormat="1" ht="28.9" customHeight="1">
      <c r="A19" s="426"/>
      <c r="B19" s="310" t="s">
        <v>458</v>
      </c>
      <c r="C19" s="375"/>
      <c r="D19" s="375"/>
      <c r="E19" s="375"/>
      <c r="F19" s="327">
        <f t="shared" si="0"/>
        <v>0</v>
      </c>
      <c r="G19" s="380" t="s">
        <v>486</v>
      </c>
    </row>
    <row r="20" spans="1:7" s="179" customFormat="1" ht="28.9" customHeight="1">
      <c r="A20" s="426"/>
      <c r="B20" s="336" t="s">
        <v>301</v>
      </c>
      <c r="C20" s="370"/>
      <c r="D20" s="370"/>
      <c r="E20" s="370"/>
      <c r="F20" s="327">
        <f t="shared" si="0"/>
        <v>0</v>
      </c>
      <c r="G20" s="379" t="s">
        <v>444</v>
      </c>
    </row>
    <row r="21" spans="1:7" s="179" customFormat="1" ht="28.9" customHeight="1">
      <c r="A21" s="426"/>
      <c r="B21" s="365" t="s">
        <v>432</v>
      </c>
      <c r="C21" s="376"/>
      <c r="D21" s="376"/>
      <c r="E21" s="376"/>
      <c r="F21" s="329">
        <f t="shared" si="0"/>
        <v>0</v>
      </c>
      <c r="G21" s="382"/>
    </row>
    <row r="22" spans="1:7" s="179" customFormat="1" ht="28.9" customHeight="1">
      <c r="A22" s="405" t="s">
        <v>304</v>
      </c>
      <c r="B22" s="336" t="s">
        <v>305</v>
      </c>
      <c r="C22" s="373"/>
      <c r="D22" s="373"/>
      <c r="E22" s="373"/>
      <c r="F22" s="327">
        <f t="shared" si="0"/>
        <v>0</v>
      </c>
      <c r="G22" s="380"/>
    </row>
    <row r="23" spans="1:7" s="179" customFormat="1" ht="28.9" customHeight="1">
      <c r="A23" s="402"/>
      <c r="B23" s="336" t="s">
        <v>433</v>
      </c>
      <c r="C23" s="373"/>
      <c r="D23" s="373"/>
      <c r="E23" s="373"/>
      <c r="F23" s="327">
        <f t="shared" si="0"/>
        <v>0</v>
      </c>
      <c r="G23" s="380"/>
    </row>
    <row r="24" spans="1:7" s="179" customFormat="1" ht="28.9" customHeight="1">
      <c r="A24" s="402"/>
      <c r="B24" s="336" t="s">
        <v>434</v>
      </c>
      <c r="C24" s="373"/>
      <c r="D24" s="373"/>
      <c r="E24" s="373"/>
      <c r="F24" s="327">
        <f t="shared" si="0"/>
        <v>0</v>
      </c>
      <c r="G24" s="380"/>
    </row>
    <row r="25" spans="1:7" s="179" customFormat="1" ht="28.9" customHeight="1">
      <c r="A25" s="402"/>
      <c r="B25" s="336" t="s">
        <v>310</v>
      </c>
      <c r="C25" s="373"/>
      <c r="D25" s="373"/>
      <c r="E25" s="373"/>
      <c r="F25" s="327">
        <f t="shared" si="0"/>
        <v>0</v>
      </c>
      <c r="G25" s="379"/>
    </row>
    <row r="26" spans="1:7" s="179" customFormat="1" ht="28.9" customHeight="1">
      <c r="A26" s="402"/>
      <c r="B26" s="336" t="s">
        <v>313</v>
      </c>
      <c r="C26" s="373"/>
      <c r="D26" s="373"/>
      <c r="E26" s="373"/>
      <c r="F26" s="327">
        <f t="shared" si="0"/>
        <v>0</v>
      </c>
      <c r="G26" s="379"/>
    </row>
    <row r="27" spans="1:7" s="179" customFormat="1" ht="28.9" customHeight="1">
      <c r="A27" s="403"/>
      <c r="B27" s="336" t="s">
        <v>448</v>
      </c>
      <c r="C27" s="373"/>
      <c r="D27" s="373"/>
      <c r="E27" s="373"/>
      <c r="F27" s="327">
        <f t="shared" si="0"/>
        <v>0</v>
      </c>
      <c r="G27" s="379"/>
    </row>
    <row r="28" spans="1:7" s="179" customFormat="1" ht="45.75" customHeight="1">
      <c r="A28" s="404"/>
      <c r="B28" s="366" t="s">
        <v>479</v>
      </c>
      <c r="C28" s="376"/>
      <c r="D28" s="376"/>
      <c r="E28" s="376"/>
      <c r="F28" s="329">
        <f t="shared" si="0"/>
        <v>0</v>
      </c>
      <c r="G28" s="382"/>
    </row>
    <row r="29" spans="1:7" s="179" customFormat="1" ht="28.9" customHeight="1">
      <c r="A29" s="427" t="s">
        <v>461</v>
      </c>
      <c r="B29" s="428"/>
      <c r="C29" s="374"/>
      <c r="D29" s="374"/>
      <c r="E29" s="374"/>
      <c r="F29" s="328">
        <f t="shared" si="0"/>
        <v>0</v>
      </c>
      <c r="G29" s="383"/>
    </row>
    <row r="30" spans="1:7" s="179" customFormat="1" ht="28.9" customHeight="1">
      <c r="A30" s="419" t="s">
        <v>435</v>
      </c>
      <c r="B30" s="342" t="s">
        <v>436</v>
      </c>
      <c r="C30" s="377"/>
      <c r="D30" s="377"/>
      <c r="E30" s="377"/>
      <c r="F30" s="327">
        <f t="shared" si="0"/>
        <v>0</v>
      </c>
      <c r="G30" s="384"/>
    </row>
    <row r="31" spans="1:7" s="179" customFormat="1" ht="28.9" customHeight="1">
      <c r="A31" s="419"/>
      <c r="B31" s="367" t="s">
        <v>437</v>
      </c>
      <c r="C31" s="377"/>
      <c r="D31" s="377"/>
      <c r="E31" s="377"/>
      <c r="F31" s="327">
        <f t="shared" si="0"/>
        <v>0</v>
      </c>
      <c r="G31" s="380"/>
    </row>
    <row r="32" spans="1:7" s="179" customFormat="1" ht="28.9" customHeight="1">
      <c r="A32" s="419"/>
      <c r="B32" s="367" t="s">
        <v>325</v>
      </c>
      <c r="C32" s="377"/>
      <c r="D32" s="377"/>
      <c r="E32" s="377"/>
      <c r="F32" s="327">
        <f t="shared" si="0"/>
        <v>0</v>
      </c>
      <c r="G32" s="380"/>
    </row>
    <row r="33" spans="1:7" s="179" customFormat="1" ht="28.9" customHeight="1">
      <c r="A33" s="419"/>
      <c r="B33" s="342" t="s">
        <v>438</v>
      </c>
      <c r="C33" s="377"/>
      <c r="D33" s="377"/>
      <c r="E33" s="377"/>
      <c r="F33" s="327">
        <f t="shared" si="0"/>
        <v>0</v>
      </c>
      <c r="G33" s="380"/>
    </row>
    <row r="34" spans="1:7" s="179" customFormat="1" ht="28.9" customHeight="1">
      <c r="A34" s="419"/>
      <c r="B34" s="342" t="s">
        <v>331</v>
      </c>
      <c r="C34" s="377"/>
      <c r="D34" s="377"/>
      <c r="E34" s="377"/>
      <c r="F34" s="327">
        <f t="shared" si="0"/>
        <v>0</v>
      </c>
      <c r="G34" s="380"/>
    </row>
    <row r="35" spans="1:7" s="179" customFormat="1" ht="28.9" customHeight="1">
      <c r="A35" s="419"/>
      <c r="B35" s="342" t="s">
        <v>450</v>
      </c>
      <c r="C35" s="377"/>
      <c r="D35" s="377"/>
      <c r="E35" s="377"/>
      <c r="F35" s="327">
        <f t="shared" si="0"/>
        <v>0</v>
      </c>
      <c r="G35" s="380"/>
    </row>
    <row r="36" spans="1:7" s="179" customFormat="1" ht="48" customHeight="1">
      <c r="A36" s="419"/>
      <c r="B36" s="368" t="s">
        <v>481</v>
      </c>
      <c r="C36" s="374"/>
      <c r="D36" s="374"/>
      <c r="E36" s="374"/>
      <c r="F36" s="328">
        <f t="shared" si="0"/>
        <v>0</v>
      </c>
      <c r="G36" s="385"/>
    </row>
    <row r="37" spans="1:7" s="179" customFormat="1" ht="28.9" customHeight="1">
      <c r="A37" s="432" t="s">
        <v>482</v>
      </c>
      <c r="B37" s="433"/>
      <c r="C37" s="377"/>
      <c r="D37" s="377"/>
      <c r="E37" s="377"/>
      <c r="F37" s="327">
        <f t="shared" si="0"/>
        <v>0</v>
      </c>
      <c r="G37" s="380"/>
    </row>
    <row r="38" spans="1:7" s="179" customFormat="1" ht="28.9" customHeight="1">
      <c r="A38" s="434" t="s">
        <v>464</v>
      </c>
      <c r="B38" s="435"/>
      <c r="C38" s="377"/>
      <c r="D38" s="377"/>
      <c r="E38" s="377"/>
      <c r="F38" s="327">
        <f t="shared" si="0"/>
        <v>0</v>
      </c>
      <c r="G38" s="380"/>
    </row>
    <row r="39" spans="1:7" s="179" customFormat="1" ht="28.9" customHeight="1">
      <c r="A39" s="436" t="s">
        <v>466</v>
      </c>
      <c r="B39" s="437"/>
      <c r="C39" s="374"/>
      <c r="D39" s="374"/>
      <c r="E39" s="374"/>
      <c r="F39" s="328">
        <f>ROUNDDOWN(SUMPRODUCT(C39:E39,$C$6:$E$6),-3)</f>
        <v>0</v>
      </c>
      <c r="G39" s="386" t="s">
        <v>439</v>
      </c>
    </row>
    <row r="40" spans="1:7" s="179" customFormat="1" ht="34.15" customHeight="1">
      <c r="A40" s="432" t="s">
        <v>440</v>
      </c>
      <c r="B40" s="433"/>
      <c r="C40" s="377"/>
      <c r="D40" s="377"/>
      <c r="E40" s="377"/>
      <c r="F40" s="327">
        <f>F39*0.1</f>
        <v>0</v>
      </c>
      <c r="G40" s="380"/>
    </row>
    <row r="41" spans="1:7" s="179" customFormat="1" ht="34.15" customHeight="1">
      <c r="A41" s="436" t="s">
        <v>483</v>
      </c>
      <c r="B41" s="437"/>
      <c r="C41" s="374"/>
      <c r="D41" s="374"/>
      <c r="E41" s="374"/>
      <c r="F41" s="318">
        <f>F39+F40</f>
        <v>0</v>
      </c>
      <c r="G41" s="387"/>
    </row>
    <row r="42" spans="1:7" s="179" customFormat="1" ht="34.15" hidden="1" customHeight="1">
      <c r="A42" s="429" t="s">
        <v>441</v>
      </c>
      <c r="B42" s="423"/>
      <c r="C42" s="319"/>
      <c r="D42" s="319"/>
      <c r="E42" s="319"/>
      <c r="F42" s="320">
        <v>18181</v>
      </c>
      <c r="G42" s="330"/>
    </row>
    <row r="43" spans="1:7" ht="18.75" hidden="1">
      <c r="A43" s="429" t="s">
        <v>351</v>
      </c>
      <c r="B43" s="423"/>
      <c r="C43" s="319"/>
      <c r="D43" s="319"/>
      <c r="E43" s="319"/>
      <c r="F43" s="320">
        <v>1819</v>
      </c>
      <c r="G43" s="330"/>
    </row>
    <row r="44" spans="1:7" ht="19.5" hidden="1" thickBot="1">
      <c r="A44" s="430" t="s">
        <v>226</v>
      </c>
      <c r="B44" s="431"/>
      <c r="C44" s="331"/>
      <c r="D44" s="331"/>
      <c r="E44" s="331"/>
      <c r="F44" s="332">
        <f>F42+F43</f>
        <v>20000</v>
      </c>
      <c r="G44" s="333"/>
    </row>
    <row r="45" spans="1:7" ht="37.5" customHeight="1"/>
    <row r="49" spans="6:6">
      <c r="F49" s="313"/>
    </row>
  </sheetData>
  <mergeCells count="21">
    <mergeCell ref="A42:B42"/>
    <mergeCell ref="A43:B43"/>
    <mergeCell ref="A44:B44"/>
    <mergeCell ref="A37:B37"/>
    <mergeCell ref="A38:B38"/>
    <mergeCell ref="A39:B39"/>
    <mergeCell ref="A40:B40"/>
    <mergeCell ref="A41:B41"/>
    <mergeCell ref="A4:B4"/>
    <mergeCell ref="A5:B5"/>
    <mergeCell ref="A30:A36"/>
    <mergeCell ref="A1:G1"/>
    <mergeCell ref="A3:B3"/>
    <mergeCell ref="F3:F5"/>
    <mergeCell ref="G3:G5"/>
    <mergeCell ref="A6:B6"/>
    <mergeCell ref="A9:A21"/>
    <mergeCell ref="A22:A28"/>
    <mergeCell ref="A29:B29"/>
    <mergeCell ref="A7:B7"/>
    <mergeCell ref="A8:B8"/>
  </mergeCells>
  <phoneticPr fontId="24" type="noConversion"/>
  <pageMargins left="0.39370078740157483" right="0.31496062992125984" top="0.43307086614173229" bottom="0.39370078740157483" header="0.31496062992125984" footer="0.31496062992125984"/>
  <pageSetup paperSize="9" scale="46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  <pageSetUpPr fitToPage="1"/>
  </sheetPr>
  <dimension ref="A1:O115"/>
  <sheetViews>
    <sheetView view="pageBreakPreview" zoomScale="85" zoomScaleSheetLayoutView="85" workbookViewId="0">
      <selection activeCell="H32" sqref="H32"/>
    </sheetView>
  </sheetViews>
  <sheetFormatPr defaultRowHeight="16.5"/>
  <cols>
    <col min="1" max="2" width="12.375" style="114" customWidth="1"/>
    <col min="3" max="3" width="28.125" style="114" customWidth="1"/>
    <col min="4" max="4" width="10.125" style="114" bestFit="1" customWidth="1"/>
    <col min="5" max="7" width="16.625" style="47" customWidth="1"/>
    <col min="8" max="8" width="43.625" style="114" customWidth="1"/>
    <col min="9" max="9" width="13.375" style="114" bestFit="1" customWidth="1"/>
    <col min="10" max="10" width="18.625" style="114" bestFit="1" customWidth="1"/>
    <col min="11" max="11" width="14.75" style="114" customWidth="1"/>
    <col min="12" max="13" width="14.375" style="114" bestFit="1" customWidth="1"/>
    <col min="14" max="14" width="19.5" style="114" customWidth="1"/>
    <col min="15" max="15" width="13.25" style="114" bestFit="1" customWidth="1"/>
    <col min="16" max="16384" width="9" style="114"/>
  </cols>
  <sheetData>
    <row r="1" spans="1:14" ht="32.25" customHeight="1" thickBot="1">
      <c r="A1" s="466" t="s">
        <v>364</v>
      </c>
      <c r="B1" s="467"/>
      <c r="C1" s="467"/>
      <c r="D1" s="467"/>
      <c r="E1" s="467"/>
      <c r="F1" s="467"/>
      <c r="G1" s="467"/>
      <c r="H1" s="467"/>
    </row>
    <row r="2" spans="1:14" ht="17.25" customHeight="1" thickBot="1">
      <c r="A2" s="253"/>
      <c r="B2" s="254"/>
      <c r="K2" s="114">
        <f>1419+154+32</f>
        <v>1605</v>
      </c>
      <c r="L2" s="155"/>
      <c r="M2" s="252">
        <f>K6+502</f>
        <v>11919.224139899999</v>
      </c>
    </row>
    <row r="3" spans="1:14" ht="17.25" customHeight="1" thickBot="1">
      <c r="A3" s="474" t="s">
        <v>248</v>
      </c>
      <c r="B3" s="474"/>
      <c r="C3" s="474"/>
      <c r="D3" s="474"/>
      <c r="E3" s="474"/>
      <c r="G3" s="47" t="s">
        <v>148</v>
      </c>
    </row>
    <row r="4" spans="1:14" ht="17.25" customHeight="1" thickBot="1">
      <c r="A4" s="468" t="s">
        <v>178</v>
      </c>
      <c r="B4" s="438"/>
      <c r="C4" s="7">
        <v>85454545</v>
      </c>
      <c r="D4" s="475">
        <f>C4*1.1</f>
        <v>93999999.500000015</v>
      </c>
      <c r="E4" s="475"/>
      <c r="G4" s="48" t="s">
        <v>30</v>
      </c>
      <c r="H4" s="3">
        <v>36</v>
      </c>
      <c r="J4" s="114" t="s">
        <v>149</v>
      </c>
      <c r="L4" s="157"/>
    </row>
    <row r="5" spans="1:14" ht="17.25" customHeight="1">
      <c r="A5" s="469" t="s">
        <v>380</v>
      </c>
      <c r="B5" s="470"/>
      <c r="C5" s="121" t="e">
        <f>E14-E13</f>
        <v>#REF!</v>
      </c>
      <c r="D5" s="475" t="e">
        <f t="shared" ref="D5:D6" si="0">C5*1.1</f>
        <v>#REF!</v>
      </c>
      <c r="E5" s="475"/>
      <c r="F5" s="239"/>
      <c r="G5" s="49" t="s">
        <v>31</v>
      </c>
      <c r="H5" s="2" t="s">
        <v>32</v>
      </c>
      <c r="J5" s="115" t="s">
        <v>8</v>
      </c>
      <c r="K5" s="106" t="s">
        <v>14</v>
      </c>
      <c r="L5" s="24" t="s">
        <v>11</v>
      </c>
      <c r="M5" s="106" t="s">
        <v>150</v>
      </c>
      <c r="N5" s="116" t="s">
        <v>152</v>
      </c>
    </row>
    <row r="6" spans="1:14" ht="17.25" customHeight="1" thickBot="1">
      <c r="A6" s="471" t="s">
        <v>154</v>
      </c>
      <c r="B6" s="472"/>
      <c r="C6" s="8" t="e">
        <f>C5-C4</f>
        <v>#REF!</v>
      </c>
      <c r="D6" s="475" t="e">
        <f t="shared" si="0"/>
        <v>#REF!</v>
      </c>
      <c r="E6" s="475"/>
      <c r="F6" s="240"/>
      <c r="G6" s="50" t="s">
        <v>33</v>
      </c>
      <c r="H6" s="1">
        <v>9.7500000000000003E-2</v>
      </c>
      <c r="J6" s="21"/>
      <c r="K6" s="22">
        <v>11417.224139899999</v>
      </c>
      <c r="L6" s="22">
        <v>1573</v>
      </c>
      <c r="M6" s="22">
        <f>L6*K6</f>
        <v>17959293.572062701</v>
      </c>
      <c r="N6" s="1" t="s">
        <v>243</v>
      </c>
    </row>
    <row r="7" spans="1:14" ht="17.25" customHeight="1">
      <c r="C7" s="173" t="s">
        <v>250</v>
      </c>
      <c r="D7" s="476" t="s">
        <v>249</v>
      </c>
      <c r="E7" s="476"/>
      <c r="K7" s="5"/>
    </row>
    <row r="8" spans="1:14" ht="17.25" customHeight="1" thickBot="1">
      <c r="J8" s="114" t="s">
        <v>241</v>
      </c>
    </row>
    <row r="9" spans="1:14" ht="17.25" customHeight="1">
      <c r="A9" s="473" t="s">
        <v>34</v>
      </c>
      <c r="B9" s="473"/>
      <c r="C9" s="468"/>
      <c r="D9" s="106" t="s">
        <v>35</v>
      </c>
      <c r="E9" s="51" t="s">
        <v>36</v>
      </c>
      <c r="F9" s="51" t="s">
        <v>37</v>
      </c>
      <c r="G9" s="51" t="s">
        <v>38</v>
      </c>
      <c r="H9" s="116" t="s">
        <v>39</v>
      </c>
      <c r="J9" s="115" t="s">
        <v>8</v>
      </c>
      <c r="K9" s="106" t="s">
        <v>14</v>
      </c>
      <c r="L9" s="24" t="s">
        <v>11</v>
      </c>
      <c r="M9" s="106" t="s">
        <v>150</v>
      </c>
      <c r="N9" s="116"/>
    </row>
    <row r="10" spans="1:14" ht="17.25" hidden="1" customHeight="1">
      <c r="A10" s="477" t="s">
        <v>155</v>
      </c>
      <c r="B10" s="483" t="s">
        <v>40</v>
      </c>
      <c r="C10" s="104" t="s">
        <v>41</v>
      </c>
      <c r="D10" s="104">
        <v>1</v>
      </c>
      <c r="E10" s="52">
        <v>0</v>
      </c>
      <c r="F10" s="52">
        <f>D10*E10</f>
        <v>0</v>
      </c>
      <c r="G10" s="52">
        <f>E10*F10</f>
        <v>0</v>
      </c>
      <c r="H10" s="2" t="s">
        <v>42</v>
      </c>
      <c r="J10" s="98" t="s">
        <v>151</v>
      </c>
      <c r="K10" s="99">
        <v>0</v>
      </c>
      <c r="L10" s="99">
        <v>1</v>
      </c>
      <c r="M10" s="99">
        <f t="shared" ref="M10:M18" si="1">K10*L10</f>
        <v>0</v>
      </c>
      <c r="N10" s="33" t="s">
        <v>219</v>
      </c>
    </row>
    <row r="11" spans="1:14" ht="17.25" customHeight="1">
      <c r="A11" s="478"/>
      <c r="B11" s="484"/>
      <c r="C11" s="104" t="s">
        <v>43</v>
      </c>
      <c r="D11" s="104">
        <f>H4</f>
        <v>36</v>
      </c>
      <c r="E11" s="52">
        <f>M6</f>
        <v>17959293.572062701</v>
      </c>
      <c r="F11" s="52">
        <f>D11*E11</f>
        <v>646534568.59425724</v>
      </c>
      <c r="G11" s="52">
        <f>PV($H$6/12,D11,-E11,,IF($H$5="1.선납",1,0))</f>
        <v>558610467.24756014</v>
      </c>
      <c r="H11" s="2" t="s">
        <v>44</v>
      </c>
      <c r="J11" s="98" t="s">
        <v>396</v>
      </c>
      <c r="K11" s="99" t="e">
        <f>#REF!</f>
        <v>#REF!</v>
      </c>
      <c r="L11" s="99">
        <v>3</v>
      </c>
      <c r="M11" s="99" t="e">
        <f t="shared" si="1"/>
        <v>#REF!</v>
      </c>
      <c r="N11" s="33"/>
    </row>
    <row r="12" spans="1:14" ht="17.25" customHeight="1">
      <c r="A12" s="478"/>
      <c r="B12" s="484"/>
      <c r="C12" s="104" t="s">
        <v>45</v>
      </c>
      <c r="D12" s="104">
        <f>H4</f>
        <v>36</v>
      </c>
      <c r="E12" s="52" t="e">
        <f>M19</f>
        <v>#REF!</v>
      </c>
      <c r="F12" s="52" t="e">
        <f>D12*E12</f>
        <v>#REF!</v>
      </c>
      <c r="G12" s="52" t="e">
        <f>PV($H$6/12,D12,-E12,,IF($H$5="1.선납",1,0))</f>
        <v>#REF!</v>
      </c>
      <c r="H12" s="2" t="s">
        <v>46</v>
      </c>
      <c r="J12" s="98" t="s">
        <v>389</v>
      </c>
      <c r="K12" s="99" t="e">
        <f>#REF!</f>
        <v>#REF!</v>
      </c>
      <c r="L12" s="99">
        <v>2</v>
      </c>
      <c r="M12" s="99" t="e">
        <f t="shared" si="1"/>
        <v>#REF!</v>
      </c>
      <c r="N12" s="33"/>
    </row>
    <row r="13" spans="1:14" ht="17.25" customHeight="1">
      <c r="A13" s="478"/>
      <c r="B13" s="485"/>
      <c r="C13" s="171" t="s">
        <v>253</v>
      </c>
      <c r="D13" s="104">
        <v>1</v>
      </c>
      <c r="E13" s="52" t="e">
        <f>-#REF!*2</f>
        <v>#REF!</v>
      </c>
      <c r="F13" s="52" t="e">
        <f>D13*E13</f>
        <v>#REF!</v>
      </c>
      <c r="G13" s="52" t="e">
        <f>PV($H$6/12,D13,-E13,,IF($H$5="1.선납",1,0))</f>
        <v>#REF!</v>
      </c>
      <c r="H13" s="2" t="s">
        <v>251</v>
      </c>
      <c r="J13" s="100" t="s">
        <v>390</v>
      </c>
      <c r="K13" s="99" t="e">
        <f>#REF!</f>
        <v>#REF!</v>
      </c>
      <c r="L13" s="99">
        <v>16</v>
      </c>
      <c r="M13" s="99" t="e">
        <f t="shared" si="1"/>
        <v>#REF!</v>
      </c>
      <c r="N13" s="33"/>
    </row>
    <row r="14" spans="1:14" ht="17.25" customHeight="1">
      <c r="A14" s="479"/>
      <c r="B14" s="486" t="s">
        <v>47</v>
      </c>
      <c r="C14" s="454"/>
      <c r="D14" s="104">
        <v>36</v>
      </c>
      <c r="E14" s="52" t="e">
        <f>SUM(E10:E13)</f>
        <v>#REF!</v>
      </c>
      <c r="F14" s="52" t="e">
        <f>SUM(F10:F13)</f>
        <v>#REF!</v>
      </c>
      <c r="G14" s="52" t="e">
        <f>SUM(G10:G13)</f>
        <v>#REF!</v>
      </c>
      <c r="H14" s="2"/>
      <c r="J14" s="100" t="s">
        <v>391</v>
      </c>
      <c r="K14" s="99" t="e">
        <f>#REF!</f>
        <v>#REF!</v>
      </c>
      <c r="L14" s="99">
        <v>1</v>
      </c>
      <c r="M14" s="99" t="e">
        <f t="shared" si="1"/>
        <v>#REF!</v>
      </c>
      <c r="N14" s="33"/>
    </row>
    <row r="15" spans="1:14" s="124" customFormat="1" ht="17.25" hidden="1" customHeight="1">
      <c r="A15" s="453"/>
      <c r="B15" s="453"/>
      <c r="C15" s="454"/>
      <c r="D15" s="131"/>
      <c r="E15" s="132"/>
      <c r="F15" s="132"/>
      <c r="G15" s="132"/>
      <c r="H15" s="11"/>
      <c r="J15" s="100" t="s">
        <v>395</v>
      </c>
      <c r="K15" s="101" t="e">
        <f>#REF!</f>
        <v>#REF!</v>
      </c>
      <c r="L15" s="101">
        <v>2</v>
      </c>
      <c r="M15" s="99" t="e">
        <f t="shared" si="1"/>
        <v>#REF!</v>
      </c>
      <c r="N15" s="102"/>
    </row>
    <row r="16" spans="1:14" s="124" customFormat="1" ht="17.25" hidden="1" customHeight="1">
      <c r="A16" s="453"/>
      <c r="B16" s="453"/>
      <c r="C16" s="454"/>
      <c r="D16" s="131"/>
      <c r="E16" s="132"/>
      <c r="F16" s="250"/>
      <c r="G16" s="250"/>
      <c r="H16" s="299"/>
      <c r="J16" s="100" t="s">
        <v>392</v>
      </c>
      <c r="K16" s="101" t="e">
        <f>#REF!</f>
        <v>#REF!</v>
      </c>
      <c r="L16" s="101">
        <v>1</v>
      </c>
      <c r="M16" s="99" t="e">
        <f t="shared" si="1"/>
        <v>#REF!</v>
      </c>
      <c r="N16" s="102"/>
    </row>
    <row r="17" spans="1:14" s="124" customFormat="1" ht="17.25" hidden="1" customHeight="1">
      <c r="A17" s="453"/>
      <c r="B17" s="453"/>
      <c r="C17" s="454"/>
      <c r="D17" s="251"/>
      <c r="E17" s="132"/>
      <c r="F17" s="132"/>
      <c r="G17" s="132"/>
      <c r="H17" s="299"/>
      <c r="J17" s="100" t="s">
        <v>393</v>
      </c>
      <c r="K17" s="101" t="e">
        <f>#REF!</f>
        <v>#REF!</v>
      </c>
      <c r="L17" s="101">
        <v>2</v>
      </c>
      <c r="M17" s="99" t="e">
        <f t="shared" si="1"/>
        <v>#REF!</v>
      </c>
      <c r="N17" s="102"/>
    </row>
    <row r="18" spans="1:14" ht="17.25" customHeight="1" thickBot="1">
      <c r="A18" s="487" t="s">
        <v>48</v>
      </c>
      <c r="B18" s="487"/>
      <c r="C18" s="488"/>
      <c r="D18" s="15"/>
      <c r="E18" s="53"/>
      <c r="F18" s="53" t="e">
        <f>+F14</f>
        <v>#REF!</v>
      </c>
      <c r="G18" s="53" t="e">
        <f>+G14</f>
        <v>#REF!</v>
      </c>
      <c r="H18" s="16"/>
      <c r="J18" s="133" t="s">
        <v>394</v>
      </c>
      <c r="K18" s="101" t="e">
        <f>#REF!</f>
        <v>#REF!</v>
      </c>
      <c r="L18" s="101">
        <v>8</v>
      </c>
      <c r="M18" s="99" t="e">
        <f t="shared" si="1"/>
        <v>#REF!</v>
      </c>
      <c r="N18" s="102"/>
    </row>
    <row r="19" spans="1:14" ht="17.25" customHeight="1" thickBot="1">
      <c r="J19" s="112" t="s">
        <v>153</v>
      </c>
      <c r="K19" s="22"/>
      <c r="L19" s="37">
        <f>SUM(L10:L18)</f>
        <v>36</v>
      </c>
      <c r="M19" s="37" t="e">
        <f>SUM(M10:M18)</f>
        <v>#REF!</v>
      </c>
      <c r="N19" s="1"/>
    </row>
    <row r="20" spans="1:14" ht="17.25" customHeight="1">
      <c r="A20" s="489" t="s">
        <v>34</v>
      </c>
      <c r="B20" s="489"/>
      <c r="C20" s="490"/>
      <c r="D20" s="106" t="s">
        <v>35</v>
      </c>
      <c r="E20" s="51" t="s">
        <v>36</v>
      </c>
      <c r="F20" s="51" t="s">
        <v>37</v>
      </c>
      <c r="G20" s="51" t="s">
        <v>38</v>
      </c>
      <c r="H20" s="116" t="s">
        <v>39</v>
      </c>
    </row>
    <row r="21" spans="1:14" ht="17.25" customHeight="1" thickBot="1">
      <c r="A21" s="480" t="s">
        <v>49</v>
      </c>
      <c r="B21" s="458" t="s">
        <v>50</v>
      </c>
      <c r="C21" s="93" t="s">
        <v>165</v>
      </c>
      <c r="D21" s="90">
        <v>1</v>
      </c>
      <c r="E21" s="91">
        <f>투자비_시스템_호실방범!J2</f>
        <v>33953000</v>
      </c>
      <c r="F21" s="91">
        <f>D21*E21</f>
        <v>33953000</v>
      </c>
      <c r="G21" s="91">
        <f t="shared" ref="G21:G30" si="2">PV($H$6/12,D21,-E21,,IF($H$5="1.선납",1,0))</f>
        <v>33679355.238685422</v>
      </c>
      <c r="H21" s="92" t="s">
        <v>181</v>
      </c>
      <c r="J21" s="114" t="s">
        <v>170</v>
      </c>
    </row>
    <row r="22" spans="1:14" ht="17.25" customHeight="1">
      <c r="A22" s="481"/>
      <c r="B22" s="458"/>
      <c r="C22" s="90" t="s">
        <v>166</v>
      </c>
      <c r="D22" s="90">
        <v>1</v>
      </c>
      <c r="E22" s="91">
        <f>투자비_시스템_호실방범!J3</f>
        <v>9835300</v>
      </c>
      <c r="F22" s="91">
        <f>D22*E22</f>
        <v>9835300</v>
      </c>
      <c r="G22" s="91">
        <f t="shared" si="2"/>
        <v>9756032.2380656432</v>
      </c>
      <c r="H22" s="92" t="s">
        <v>182</v>
      </c>
      <c r="J22" s="115" t="s">
        <v>8</v>
      </c>
      <c r="K22" s="106" t="s">
        <v>174</v>
      </c>
      <c r="L22" s="24" t="s">
        <v>11</v>
      </c>
      <c r="M22" s="106" t="s">
        <v>13</v>
      </c>
      <c r="N22" s="116"/>
    </row>
    <row r="23" spans="1:14" ht="17.25" customHeight="1">
      <c r="A23" s="481"/>
      <c r="B23" s="458"/>
      <c r="C23" s="90" t="s">
        <v>163</v>
      </c>
      <c r="D23" s="90">
        <v>1</v>
      </c>
      <c r="E23" s="91">
        <f>투자비_시스템_호실방범!J4</f>
        <v>25030000</v>
      </c>
      <c r="F23" s="91">
        <f>D23*E23</f>
        <v>25030000</v>
      </c>
      <c r="G23" s="91">
        <f t="shared" si="2"/>
        <v>24828270.303781588</v>
      </c>
      <c r="H23" s="92" t="s">
        <v>164</v>
      </c>
      <c r="J23" s="134" t="s">
        <v>171</v>
      </c>
      <c r="K23" s="135" t="s">
        <v>222</v>
      </c>
      <c r="L23" s="135">
        <v>1</v>
      </c>
      <c r="M23" s="135">
        <v>116850</v>
      </c>
      <c r="N23" s="136" t="s">
        <v>172</v>
      </c>
    </row>
    <row r="24" spans="1:14" ht="17.25" customHeight="1">
      <c r="A24" s="481"/>
      <c r="B24" s="458"/>
      <c r="C24" s="163" t="s">
        <v>235</v>
      </c>
      <c r="D24" s="164">
        <v>1</v>
      </c>
      <c r="E24" s="165" t="e">
        <f>#REF!</f>
        <v>#REF!</v>
      </c>
      <c r="F24" s="165" t="e">
        <f t="shared" ref="F24:F30" si="3">D24*E24</f>
        <v>#REF!</v>
      </c>
      <c r="G24" s="165" t="e">
        <f t="shared" si="2"/>
        <v>#REF!</v>
      </c>
      <c r="H24" s="166" t="s">
        <v>381</v>
      </c>
      <c r="J24" s="137" t="s">
        <v>171</v>
      </c>
      <c r="K24" s="135" t="s">
        <v>175</v>
      </c>
      <c r="L24" s="135">
        <v>1</v>
      </c>
      <c r="M24" s="135">
        <v>13161000</v>
      </c>
      <c r="N24" s="136" t="s">
        <v>173</v>
      </c>
    </row>
    <row r="25" spans="1:14" ht="17.25" customHeight="1">
      <c r="A25" s="481"/>
      <c r="B25" s="458"/>
      <c r="C25" s="164" t="s">
        <v>239</v>
      </c>
      <c r="D25" s="164">
        <v>1</v>
      </c>
      <c r="E25" s="165" t="e">
        <f>#REF!</f>
        <v>#REF!</v>
      </c>
      <c r="F25" s="165" t="e">
        <f t="shared" si="3"/>
        <v>#REF!</v>
      </c>
      <c r="G25" s="165" t="e">
        <f t="shared" si="2"/>
        <v>#REF!</v>
      </c>
      <c r="H25" s="166" t="s">
        <v>365</v>
      </c>
      <c r="J25" s="103" t="s">
        <v>179</v>
      </c>
      <c r="K25" s="23"/>
      <c r="L25" s="23"/>
      <c r="M25" s="23"/>
      <c r="N25" s="2"/>
    </row>
    <row r="26" spans="1:14" s="148" customFormat="1" ht="17.25" customHeight="1">
      <c r="A26" s="481"/>
      <c r="B26" s="458"/>
      <c r="C26" s="159" t="s">
        <v>236</v>
      </c>
      <c r="D26" s="139">
        <v>1</v>
      </c>
      <c r="E26" s="140" t="e">
        <f>#REF!</f>
        <v>#REF!</v>
      </c>
      <c r="F26" s="140" t="e">
        <f t="shared" ref="F26:F28" si="4">D26*E26</f>
        <v>#REF!</v>
      </c>
      <c r="G26" s="140" t="e">
        <f t="shared" ref="G26:G28" si="5">PV($H$6/12,D26,-E26,,IF($H$5="1.선납",1,0))</f>
        <v>#REF!</v>
      </c>
      <c r="H26" s="141" t="s">
        <v>383</v>
      </c>
      <c r="J26" s="151"/>
      <c r="K26" s="152"/>
      <c r="L26" s="152"/>
      <c r="M26" s="152"/>
      <c r="N26" s="11"/>
    </row>
    <row r="27" spans="1:14" s="148" customFormat="1" ht="17.25" customHeight="1">
      <c r="A27" s="481"/>
      <c r="B27" s="458"/>
      <c r="C27" s="160" t="s">
        <v>237</v>
      </c>
      <c r="D27" s="139">
        <v>1</v>
      </c>
      <c r="E27" s="140" t="e">
        <f>#REF!</f>
        <v>#REF!</v>
      </c>
      <c r="F27" s="140" t="e">
        <f t="shared" si="4"/>
        <v>#REF!</v>
      </c>
      <c r="G27" s="140" t="e">
        <f t="shared" si="5"/>
        <v>#REF!</v>
      </c>
      <c r="H27" s="141" t="s">
        <v>384</v>
      </c>
      <c r="J27" s="151"/>
      <c r="K27" s="152"/>
      <c r="L27" s="152"/>
      <c r="M27" s="152"/>
      <c r="N27" s="11"/>
    </row>
    <row r="28" spans="1:14" s="148" customFormat="1" ht="17.25" customHeight="1">
      <c r="A28" s="481"/>
      <c r="B28" s="458"/>
      <c r="C28" s="160" t="s">
        <v>234</v>
      </c>
      <c r="D28" s="139">
        <v>1</v>
      </c>
      <c r="E28" s="140">
        <v>24250000</v>
      </c>
      <c r="F28" s="140">
        <f t="shared" si="4"/>
        <v>24250000</v>
      </c>
      <c r="G28" s="140">
        <f t="shared" si="5"/>
        <v>24054556.726596221</v>
      </c>
      <c r="H28" s="141" t="s">
        <v>240</v>
      </c>
      <c r="J28" s="151"/>
      <c r="K28" s="152"/>
      <c r="L28" s="152"/>
      <c r="M28" s="152"/>
      <c r="N28" s="11"/>
    </row>
    <row r="29" spans="1:14" s="168" customFormat="1" ht="17.25" customHeight="1">
      <c r="A29" s="481"/>
      <c r="B29" s="458"/>
      <c r="C29" s="263" t="s">
        <v>245</v>
      </c>
      <c r="D29" s="164">
        <v>1</v>
      </c>
      <c r="E29" s="165" t="e">
        <f>#REF!-1700000</f>
        <v>#REF!</v>
      </c>
      <c r="F29" s="165" t="e">
        <f t="shared" ref="F29" si="6">D29*E29</f>
        <v>#REF!</v>
      </c>
      <c r="G29" s="165" t="e">
        <f t="shared" ref="G29" si="7">PV($H$6/12,D29,-E29,,IF($H$5="1.선납",1,0))</f>
        <v>#REF!</v>
      </c>
      <c r="H29" s="166" t="s">
        <v>382</v>
      </c>
      <c r="J29" s="169"/>
      <c r="K29" s="170"/>
      <c r="L29" s="170"/>
      <c r="M29" s="170"/>
      <c r="N29" s="169"/>
    </row>
    <row r="30" spans="1:14" ht="17.25" customHeight="1">
      <c r="A30" s="481"/>
      <c r="B30" s="458"/>
      <c r="C30" s="164" t="s">
        <v>246</v>
      </c>
      <c r="D30" s="164">
        <v>5</v>
      </c>
      <c r="E30" s="165">
        <v>700000</v>
      </c>
      <c r="F30" s="165">
        <f t="shared" si="3"/>
        <v>3500000</v>
      </c>
      <c r="G30" s="165">
        <f t="shared" si="2"/>
        <v>3416278.9795834129</v>
      </c>
      <c r="H30" s="166" t="s">
        <v>366</v>
      </c>
    </row>
    <row r="31" spans="1:14" ht="17.25" customHeight="1">
      <c r="A31" s="481"/>
      <c r="B31" s="439" t="s">
        <v>51</v>
      </c>
      <c r="C31" s="440"/>
      <c r="D31" s="109" t="s">
        <v>52</v>
      </c>
      <c r="E31" s="55" t="e">
        <f>SUM(E21:E30)</f>
        <v>#REF!</v>
      </c>
      <c r="F31" s="55" t="e">
        <f>SUM(F21:F30)</f>
        <v>#REF!</v>
      </c>
      <c r="G31" s="55" t="e">
        <f>SUM(G21:G30)</f>
        <v>#REF!</v>
      </c>
      <c r="H31" s="28"/>
      <c r="J31" s="156" t="s">
        <v>242</v>
      </c>
      <c r="K31" s="38"/>
    </row>
    <row r="32" spans="1:14" ht="17.25" customHeight="1" thickBot="1">
      <c r="A32" s="481"/>
      <c r="B32" s="458" t="s">
        <v>53</v>
      </c>
      <c r="C32" s="108" t="s">
        <v>54</v>
      </c>
      <c r="D32" s="108">
        <f>+$H$4</f>
        <v>36</v>
      </c>
      <c r="E32" s="54">
        <v>2500000</v>
      </c>
      <c r="F32" s="54">
        <f>D32*E32</f>
        <v>90000000</v>
      </c>
      <c r="G32" s="54">
        <f t="shared" ref="G32:G37" si="8">PV($H$6/12,D32,-E32,,IF($H$5="1.선납",1,0))</f>
        <v>77760640.334501937</v>
      </c>
      <c r="H32" s="27" t="s">
        <v>368</v>
      </c>
    </row>
    <row r="33" spans="1:14" ht="17.25" customHeight="1">
      <c r="A33" s="481"/>
      <c r="B33" s="458"/>
      <c r="C33" s="108" t="s">
        <v>220</v>
      </c>
      <c r="D33" s="123">
        <f>+$H$4</f>
        <v>36</v>
      </c>
      <c r="E33" s="54" t="e">
        <f>#REF!+#REF!</f>
        <v>#REF!</v>
      </c>
      <c r="F33" s="54" t="e">
        <f t="shared" ref="F33:F56" si="9">D33*E33</f>
        <v>#REF!</v>
      </c>
      <c r="G33" s="54" t="e">
        <f t="shared" si="8"/>
        <v>#REF!</v>
      </c>
      <c r="H33" s="27" t="s">
        <v>369</v>
      </c>
      <c r="J33" s="146" t="s">
        <v>231</v>
      </c>
      <c r="K33" s="147" t="s">
        <v>225</v>
      </c>
    </row>
    <row r="34" spans="1:14" ht="17.25" customHeight="1">
      <c r="A34" s="481"/>
      <c r="B34" s="458"/>
      <c r="C34" s="172" t="s">
        <v>254</v>
      </c>
      <c r="D34" s="90">
        <v>1</v>
      </c>
      <c r="E34" s="91" t="e">
        <f>-#REF!*2</f>
        <v>#REF!</v>
      </c>
      <c r="F34" s="91" t="e">
        <f t="shared" si="9"/>
        <v>#REF!</v>
      </c>
      <c r="G34" s="91" t="e">
        <f t="shared" si="8"/>
        <v>#REF!</v>
      </c>
      <c r="H34" s="92" t="s">
        <v>252</v>
      </c>
      <c r="J34" s="142" t="s">
        <v>362</v>
      </c>
      <c r="K34" s="143">
        <v>8000</v>
      </c>
    </row>
    <row r="35" spans="1:14" ht="17.25" hidden="1" customHeight="1">
      <c r="A35" s="481"/>
      <c r="B35" s="458"/>
      <c r="C35" s="139" t="s">
        <v>227</v>
      </c>
      <c r="D35" s="139">
        <v>0</v>
      </c>
      <c r="E35" s="140">
        <v>0</v>
      </c>
      <c r="F35" s="140">
        <f t="shared" ref="F35:F36" si="10">D35*E35</f>
        <v>0</v>
      </c>
      <c r="G35" s="140">
        <f t="shared" ref="G35:G36" si="11">PV($H$6/12,D35,-E35,,IF($H$5="1.선납",1,0))</f>
        <v>0</v>
      </c>
      <c r="H35" s="141"/>
      <c r="J35" s="142" t="s">
        <v>228</v>
      </c>
      <c r="K35" s="144">
        <v>20000</v>
      </c>
    </row>
    <row r="36" spans="1:14" ht="17.25" hidden="1" customHeight="1">
      <c r="A36" s="481"/>
      <c r="B36" s="458"/>
      <c r="C36" s="90" t="s">
        <v>224</v>
      </c>
      <c r="D36" s="126">
        <v>0</v>
      </c>
      <c r="E36" s="91">
        <v>0</v>
      </c>
      <c r="F36" s="91">
        <f t="shared" si="10"/>
        <v>0</v>
      </c>
      <c r="G36" s="91">
        <f t="shared" si="11"/>
        <v>0</v>
      </c>
      <c r="H36" s="92"/>
      <c r="J36" s="149" t="s">
        <v>226</v>
      </c>
      <c r="K36" s="150">
        <f>SUM(K34:K35)</f>
        <v>28000</v>
      </c>
    </row>
    <row r="37" spans="1:14" ht="17.25" hidden="1" customHeight="1">
      <c r="A37" s="481"/>
      <c r="B37" s="458"/>
      <c r="C37" s="90" t="s">
        <v>221</v>
      </c>
      <c r="D37" s="123">
        <v>0</v>
      </c>
      <c r="E37" s="91">
        <v>0</v>
      </c>
      <c r="F37" s="91">
        <f t="shared" si="9"/>
        <v>0</v>
      </c>
      <c r="G37" s="91">
        <f t="shared" si="8"/>
        <v>0</v>
      </c>
      <c r="H37" s="92"/>
      <c r="J37" s="142" t="s">
        <v>229</v>
      </c>
      <c r="K37" s="145">
        <v>25</v>
      </c>
    </row>
    <row r="38" spans="1:14" ht="17.25" customHeight="1" thickBot="1">
      <c r="A38" s="481"/>
      <c r="B38" s="439" t="s">
        <v>156</v>
      </c>
      <c r="C38" s="440"/>
      <c r="D38" s="109"/>
      <c r="E38" s="55" t="e">
        <f>SUM(E32:E37)</f>
        <v>#REF!</v>
      </c>
      <c r="F38" s="55" t="e">
        <f>SUM(F32:F37)</f>
        <v>#REF!</v>
      </c>
      <c r="G38" s="55" t="e">
        <f>SUM(G32:G37)</f>
        <v>#REF!</v>
      </c>
      <c r="H38" s="28"/>
      <c r="J38" s="161" t="s">
        <v>230</v>
      </c>
      <c r="K38" s="162">
        <f>K37*K36</f>
        <v>700000</v>
      </c>
    </row>
    <row r="39" spans="1:14" ht="17.25" hidden="1" customHeight="1">
      <c r="A39" s="481"/>
      <c r="B39" s="458" t="s">
        <v>55</v>
      </c>
      <c r="C39" s="108" t="s">
        <v>56</v>
      </c>
      <c r="D39" s="108">
        <v>1</v>
      </c>
      <c r="E39" s="54">
        <v>0</v>
      </c>
      <c r="F39" s="54">
        <f t="shared" si="9"/>
        <v>0</v>
      </c>
      <c r="G39" s="54">
        <f t="shared" ref="G39:G48" si="12">PV($H$6/12,D39,-E39,,IF($H$5="1.선납",1,0))</f>
        <v>0</v>
      </c>
      <c r="H39" s="27" t="s">
        <v>57</v>
      </c>
    </row>
    <row r="40" spans="1:14" ht="17.25" customHeight="1">
      <c r="A40" s="481"/>
      <c r="B40" s="458"/>
      <c r="C40" s="138" t="s">
        <v>58</v>
      </c>
      <c r="D40" s="139">
        <f t="shared" ref="D40:D45" si="13">+$H$4</f>
        <v>36</v>
      </c>
      <c r="E40" s="140">
        <f>K38</f>
        <v>700000</v>
      </c>
      <c r="F40" s="140">
        <f t="shared" si="9"/>
        <v>25200000</v>
      </c>
      <c r="G40" s="140">
        <f t="shared" si="12"/>
        <v>21772979.293660544</v>
      </c>
      <c r="H40" s="141" t="s">
        <v>244</v>
      </c>
    </row>
    <row r="41" spans="1:14" ht="17.25" hidden="1" customHeight="1">
      <c r="A41" s="481"/>
      <c r="B41" s="458"/>
      <c r="C41" s="90" t="s">
        <v>59</v>
      </c>
      <c r="D41" s="123">
        <f t="shared" si="13"/>
        <v>36</v>
      </c>
      <c r="E41" s="91">
        <v>0</v>
      </c>
      <c r="F41" s="91">
        <f t="shared" si="9"/>
        <v>0</v>
      </c>
      <c r="G41" s="91">
        <f t="shared" si="12"/>
        <v>0</v>
      </c>
      <c r="H41" s="92" t="s">
        <v>60</v>
      </c>
    </row>
    <row r="42" spans="1:14" ht="17.25" hidden="1" customHeight="1">
      <c r="A42" s="481"/>
      <c r="B42" s="458"/>
      <c r="C42" s="90" t="s">
        <v>61</v>
      </c>
      <c r="D42" s="123">
        <f t="shared" si="13"/>
        <v>36</v>
      </c>
      <c r="E42" s="91">
        <v>0</v>
      </c>
      <c r="F42" s="91">
        <f t="shared" si="9"/>
        <v>0</v>
      </c>
      <c r="G42" s="91">
        <f t="shared" si="12"/>
        <v>0</v>
      </c>
      <c r="H42" s="92" t="s">
        <v>62</v>
      </c>
    </row>
    <row r="43" spans="1:14" ht="17.25" hidden="1" customHeight="1">
      <c r="A43" s="481"/>
      <c r="B43" s="458"/>
      <c r="C43" s="90" t="s">
        <v>63</v>
      </c>
      <c r="D43" s="123">
        <f t="shared" si="13"/>
        <v>36</v>
      </c>
      <c r="E43" s="91">
        <v>0</v>
      </c>
      <c r="F43" s="91">
        <f t="shared" si="9"/>
        <v>0</v>
      </c>
      <c r="G43" s="91">
        <f t="shared" si="12"/>
        <v>0</v>
      </c>
      <c r="H43" s="92" t="s">
        <v>64</v>
      </c>
    </row>
    <row r="44" spans="1:14" ht="17.25" hidden="1" customHeight="1">
      <c r="A44" s="481"/>
      <c r="B44" s="458"/>
      <c r="C44" s="108" t="s">
        <v>65</v>
      </c>
      <c r="D44" s="123">
        <f t="shared" si="13"/>
        <v>36</v>
      </c>
      <c r="E44" s="54">
        <v>0</v>
      </c>
      <c r="F44" s="54">
        <f t="shared" si="9"/>
        <v>0</v>
      </c>
      <c r="G44" s="54">
        <f t="shared" si="12"/>
        <v>0</v>
      </c>
      <c r="H44" s="27" t="s">
        <v>66</v>
      </c>
    </row>
    <row r="45" spans="1:14" ht="17.25" hidden="1" customHeight="1">
      <c r="A45" s="481"/>
      <c r="B45" s="458"/>
      <c r="C45" s="108" t="s">
        <v>146</v>
      </c>
      <c r="D45" s="123">
        <f t="shared" si="13"/>
        <v>36</v>
      </c>
      <c r="E45" s="54">
        <v>0</v>
      </c>
      <c r="F45" s="54">
        <f t="shared" si="9"/>
        <v>0</v>
      </c>
      <c r="G45" s="54">
        <f t="shared" si="12"/>
        <v>0</v>
      </c>
      <c r="H45" s="27"/>
      <c r="K45" s="46"/>
    </row>
    <row r="46" spans="1:14" ht="17.25" customHeight="1">
      <c r="A46" s="481"/>
      <c r="B46" s="458"/>
      <c r="C46" s="138" t="s">
        <v>147</v>
      </c>
      <c r="D46" s="139">
        <v>1</v>
      </c>
      <c r="E46" s="140">
        <f>116850+12408410</f>
        <v>12525260</v>
      </c>
      <c r="F46" s="140">
        <f t="shared" si="9"/>
        <v>12525260</v>
      </c>
      <c r="G46" s="140">
        <f t="shared" si="12"/>
        <v>12424312.461252229</v>
      </c>
      <c r="H46" s="141" t="s">
        <v>367</v>
      </c>
    </row>
    <row r="47" spans="1:14" ht="17.25" customHeight="1">
      <c r="A47" s="481"/>
      <c r="B47" s="458"/>
      <c r="C47" s="139" t="s">
        <v>159</v>
      </c>
      <c r="D47" s="139">
        <f>+$H$4</f>
        <v>36</v>
      </c>
      <c r="E47" s="140">
        <v>100000</v>
      </c>
      <c r="F47" s="140">
        <f t="shared" si="9"/>
        <v>3600000</v>
      </c>
      <c r="G47" s="140">
        <f t="shared" si="12"/>
        <v>3110425.6133800778</v>
      </c>
      <c r="H47" s="141" t="s">
        <v>370</v>
      </c>
      <c r="K47" s="279"/>
      <c r="N47" s="279"/>
    </row>
    <row r="48" spans="1:14" ht="17.25" hidden="1" customHeight="1">
      <c r="A48" s="481"/>
      <c r="B48" s="458"/>
      <c r="C48" s="108"/>
      <c r="D48" s="108">
        <v>0</v>
      </c>
      <c r="E48" s="54">
        <v>0</v>
      </c>
      <c r="F48" s="54">
        <f t="shared" si="9"/>
        <v>0</v>
      </c>
      <c r="G48" s="54">
        <f t="shared" si="12"/>
        <v>0</v>
      </c>
      <c r="H48" s="27"/>
    </row>
    <row r="49" spans="1:15" ht="17.25" customHeight="1">
      <c r="A49" s="481"/>
      <c r="B49" s="439" t="s">
        <v>67</v>
      </c>
      <c r="C49" s="440"/>
      <c r="D49" s="13"/>
      <c r="E49" s="56"/>
      <c r="F49" s="56">
        <f>SUM(F39:F48)</f>
        <v>41325260</v>
      </c>
      <c r="G49" s="56">
        <f>SUM(G39:G48)</f>
        <v>37307717.368292846</v>
      </c>
      <c r="H49" s="29"/>
      <c r="L49" s="117"/>
    </row>
    <row r="50" spans="1:15" ht="17.25" customHeight="1">
      <c r="A50" s="481"/>
      <c r="B50" s="458" t="s">
        <v>68</v>
      </c>
      <c r="C50" s="93" t="s">
        <v>247</v>
      </c>
      <c r="D50" s="90">
        <v>1</v>
      </c>
      <c r="E50" s="91">
        <v>2000000</v>
      </c>
      <c r="F50" s="91">
        <f t="shared" si="9"/>
        <v>2000000</v>
      </c>
      <c r="G50" s="91">
        <f t="shared" ref="G50:G57" si="14">PV($H$6/12,D50,-E50,,IF($H$5="1.선납",1,0))</f>
        <v>1983880.9671419563</v>
      </c>
      <c r="H50" s="92"/>
    </row>
    <row r="51" spans="1:15" ht="17.25" hidden="1" customHeight="1">
      <c r="A51" s="481"/>
      <c r="B51" s="458"/>
      <c r="C51" s="90" t="s">
        <v>69</v>
      </c>
      <c r="D51" s="90">
        <v>0</v>
      </c>
      <c r="E51" s="91">
        <v>0</v>
      </c>
      <c r="F51" s="91">
        <f t="shared" ref="F51" si="15">D51*E51</f>
        <v>0</v>
      </c>
      <c r="G51" s="91">
        <f t="shared" ref="G51" si="16">PV($H$6/12,D51,-E51,,IF($H$5="1.선납",1,0))</f>
        <v>0</v>
      </c>
      <c r="H51" s="92"/>
    </row>
    <row r="52" spans="1:15" ht="17.25" hidden="1" customHeight="1">
      <c r="A52" s="481"/>
      <c r="B52" s="458"/>
      <c r="C52" s="90" t="s">
        <v>70</v>
      </c>
      <c r="D52" s="90">
        <v>0</v>
      </c>
      <c r="E52" s="91">
        <v>0</v>
      </c>
      <c r="F52" s="91">
        <f t="shared" si="9"/>
        <v>0</v>
      </c>
      <c r="G52" s="91">
        <f t="shared" si="14"/>
        <v>0</v>
      </c>
      <c r="H52" s="92"/>
    </row>
    <row r="53" spans="1:15" ht="17.25" hidden="1" customHeight="1">
      <c r="A53" s="481"/>
      <c r="B53" s="458"/>
      <c r="C53" s="93" t="s">
        <v>71</v>
      </c>
      <c r="D53" s="90">
        <v>0</v>
      </c>
      <c r="E53" s="91">
        <v>0</v>
      </c>
      <c r="F53" s="91">
        <f t="shared" si="9"/>
        <v>0</v>
      </c>
      <c r="G53" s="91">
        <f t="shared" si="14"/>
        <v>0</v>
      </c>
    </row>
    <row r="54" spans="1:15" ht="17.25" hidden="1" customHeight="1">
      <c r="A54" s="481"/>
      <c r="B54" s="458"/>
      <c r="C54" s="108">
        <v>5</v>
      </c>
      <c r="D54" s="108">
        <v>0</v>
      </c>
      <c r="E54" s="54">
        <v>0</v>
      </c>
      <c r="F54" s="54">
        <f t="shared" si="9"/>
        <v>0</v>
      </c>
      <c r="G54" s="54">
        <f t="shared" si="14"/>
        <v>0</v>
      </c>
      <c r="H54" s="27"/>
    </row>
    <row r="55" spans="1:15" ht="17.25" hidden="1" customHeight="1">
      <c r="A55" s="481"/>
      <c r="B55" s="458"/>
      <c r="C55" s="108" t="s">
        <v>72</v>
      </c>
      <c r="D55" s="108">
        <v>0</v>
      </c>
      <c r="E55" s="54">
        <v>0</v>
      </c>
      <c r="F55" s="54">
        <f t="shared" si="9"/>
        <v>0</v>
      </c>
      <c r="G55" s="54">
        <f t="shared" si="14"/>
        <v>0</v>
      </c>
      <c r="H55" s="27"/>
    </row>
    <row r="56" spans="1:15" ht="17.25" hidden="1" customHeight="1">
      <c r="A56" s="481"/>
      <c r="B56" s="458"/>
      <c r="C56" s="108" t="s">
        <v>73</v>
      </c>
      <c r="D56" s="108">
        <v>0</v>
      </c>
      <c r="E56" s="54">
        <v>0</v>
      </c>
      <c r="F56" s="54">
        <f t="shared" si="9"/>
        <v>0</v>
      </c>
      <c r="G56" s="54">
        <f t="shared" si="14"/>
        <v>0</v>
      </c>
      <c r="H56" s="27"/>
    </row>
    <row r="57" spans="1:15" ht="17.25" customHeight="1" thickBot="1">
      <c r="A57" s="481"/>
      <c r="B57" s="458"/>
      <c r="C57" s="14" t="s">
        <v>74</v>
      </c>
      <c r="D57" s="14">
        <f>$H$4</f>
        <v>36</v>
      </c>
      <c r="E57" s="57" t="e">
        <f>F18*G98/$H$4</f>
        <v>#REF!</v>
      </c>
      <c r="F57" s="57" t="e">
        <f>D57*E57</f>
        <v>#REF!</v>
      </c>
      <c r="G57" s="57" t="e">
        <f t="shared" si="14"/>
        <v>#REF!</v>
      </c>
      <c r="H57" s="30" t="str">
        <f>"예비비 적용기준: "&amp;"총매출*"&amp;G98&amp;" (하단 '선택1' 참조)"</f>
        <v>예비비 적용기준: 총매출*0.002 (하단 '선택1' 참조)</v>
      </c>
      <c r="M57" s="298" t="s">
        <v>407</v>
      </c>
    </row>
    <row r="58" spans="1:15" ht="17.25" customHeight="1">
      <c r="A58" s="481"/>
      <c r="B58" s="439" t="s">
        <v>75</v>
      </c>
      <c r="C58" s="440"/>
      <c r="D58" s="109"/>
      <c r="E58" s="55">
        <f>SUM(E51:E55)</f>
        <v>0</v>
      </c>
      <c r="F58" s="55" t="e">
        <f>SUM(F50:F57)</f>
        <v>#REF!</v>
      </c>
      <c r="G58" s="55" t="e">
        <f>SUM(G50:G57)</f>
        <v>#REF!</v>
      </c>
      <c r="H58" s="28"/>
      <c r="J58" s="285" t="s">
        <v>385</v>
      </c>
      <c r="K58" s="286" t="s">
        <v>386</v>
      </c>
      <c r="L58" s="286" t="s">
        <v>387</v>
      </c>
      <c r="M58" s="287" t="s">
        <v>399</v>
      </c>
      <c r="N58" s="277"/>
      <c r="O58" s="277"/>
    </row>
    <row r="59" spans="1:15" ht="17.25" customHeight="1">
      <c r="A59" s="481"/>
      <c r="B59" s="458" t="s">
        <v>76</v>
      </c>
      <c r="C59" s="138" t="s">
        <v>77</v>
      </c>
      <c r="D59" s="139">
        <v>1</v>
      </c>
      <c r="E59" s="140">
        <v>1025000</v>
      </c>
      <c r="F59" s="140">
        <f t="shared" ref="F59:F65" si="17">D59*E59</f>
        <v>1025000</v>
      </c>
      <c r="G59" s="140">
        <f t="shared" ref="G59:G65" si="18">PV($H$6/12,D59,-E59,,IF($H$5="1.선납",1,0))</f>
        <v>1016738.9956602528</v>
      </c>
      <c r="H59" s="141" t="s">
        <v>371</v>
      </c>
      <c r="J59" s="142" t="s">
        <v>398</v>
      </c>
      <c r="K59" s="281">
        <v>200000</v>
      </c>
      <c r="L59" s="281">
        <v>100000</v>
      </c>
      <c r="M59" s="145">
        <v>3600000</v>
      </c>
      <c r="N59" s="117"/>
      <c r="O59" s="117"/>
    </row>
    <row r="60" spans="1:15" ht="17.25" hidden="1" customHeight="1">
      <c r="A60" s="481"/>
      <c r="B60" s="458"/>
      <c r="C60" s="108" t="s">
        <v>78</v>
      </c>
      <c r="D60" s="108">
        <v>0</v>
      </c>
      <c r="E60" s="54">
        <v>0</v>
      </c>
      <c r="F60" s="54">
        <f t="shared" si="17"/>
        <v>0</v>
      </c>
      <c r="G60" s="54">
        <f t="shared" si="18"/>
        <v>0</v>
      </c>
      <c r="H60" s="27" t="s">
        <v>79</v>
      </c>
      <c r="J60" s="142" t="s">
        <v>388</v>
      </c>
      <c r="K60" s="281">
        <v>14000</v>
      </c>
      <c r="L60" s="281">
        <v>11200</v>
      </c>
      <c r="M60" s="282">
        <f>98000*36</f>
        <v>3528000</v>
      </c>
      <c r="N60" s="117"/>
      <c r="O60" s="117"/>
    </row>
    <row r="61" spans="1:15" ht="17.25" hidden="1" customHeight="1">
      <c r="A61" s="481"/>
      <c r="B61" s="458"/>
      <c r="C61" s="108" t="s">
        <v>80</v>
      </c>
      <c r="D61" s="108">
        <v>0</v>
      </c>
      <c r="E61" s="54">
        <v>0</v>
      </c>
      <c r="F61" s="54">
        <f t="shared" si="17"/>
        <v>0</v>
      </c>
      <c r="G61" s="54">
        <f t="shared" si="18"/>
        <v>0</v>
      </c>
      <c r="H61" s="27" t="s">
        <v>81</v>
      </c>
      <c r="J61" s="288" t="s">
        <v>400</v>
      </c>
      <c r="K61" s="289">
        <v>390000</v>
      </c>
      <c r="L61" s="289">
        <v>350000</v>
      </c>
      <c r="M61" s="290">
        <v>4560000</v>
      </c>
      <c r="N61" s="117"/>
      <c r="O61" s="117"/>
    </row>
    <row r="62" spans="1:15" ht="17.25" hidden="1" customHeight="1">
      <c r="A62" s="481"/>
      <c r="B62" s="458"/>
      <c r="C62" s="108" t="s">
        <v>82</v>
      </c>
      <c r="D62" s="108">
        <v>0</v>
      </c>
      <c r="E62" s="54">
        <v>0</v>
      </c>
      <c r="F62" s="54">
        <f t="shared" si="17"/>
        <v>0</v>
      </c>
      <c r="G62" s="54">
        <f t="shared" si="18"/>
        <v>0</v>
      </c>
      <c r="H62" s="27" t="s">
        <v>83</v>
      </c>
      <c r="J62" s="288" t="s">
        <v>397</v>
      </c>
      <c r="K62" s="289">
        <v>69595800</v>
      </c>
      <c r="L62" s="297">
        <f>F21+F22+F23</f>
        <v>68818300</v>
      </c>
      <c r="M62" s="293">
        <f>K62-L62</f>
        <v>777500</v>
      </c>
      <c r="N62" s="117"/>
      <c r="O62" s="117"/>
    </row>
    <row r="63" spans="1:15" ht="17.25" hidden="1" customHeight="1" thickBot="1">
      <c r="A63" s="481"/>
      <c r="B63" s="458"/>
      <c r="C63" s="93" t="s">
        <v>84</v>
      </c>
      <c r="D63" s="90">
        <v>0</v>
      </c>
      <c r="E63" s="91">
        <v>0</v>
      </c>
      <c r="F63" s="91">
        <f t="shared" si="17"/>
        <v>0</v>
      </c>
      <c r="G63" s="91">
        <f t="shared" si="18"/>
        <v>0</v>
      </c>
      <c r="H63" s="92" t="s">
        <v>85</v>
      </c>
      <c r="J63" s="294" t="s">
        <v>401</v>
      </c>
      <c r="K63" s="295"/>
      <c r="L63" s="295"/>
      <c r="M63" s="296">
        <f>SUM(M59:M62)</f>
        <v>12465500</v>
      </c>
      <c r="N63" s="117"/>
      <c r="O63" s="117"/>
    </row>
    <row r="64" spans="1:15" ht="17.25" hidden="1" customHeight="1">
      <c r="A64" s="481"/>
      <c r="B64" s="458"/>
      <c r="C64" s="90" t="s">
        <v>86</v>
      </c>
      <c r="D64" s="90">
        <v>0</v>
      </c>
      <c r="E64" s="91">
        <v>0</v>
      </c>
      <c r="F64" s="91">
        <f t="shared" si="17"/>
        <v>0</v>
      </c>
      <c r="G64" s="91">
        <f t="shared" si="18"/>
        <v>0</v>
      </c>
      <c r="H64" s="92" t="s">
        <v>180</v>
      </c>
      <c r="J64" s="455" t="s">
        <v>405</v>
      </c>
      <c r="K64" s="455"/>
      <c r="L64" s="455"/>
      <c r="M64" s="455"/>
      <c r="N64" s="117"/>
      <c r="O64" s="117"/>
    </row>
    <row r="65" spans="1:15" ht="17.25" hidden="1" customHeight="1">
      <c r="A65" s="481"/>
      <c r="B65" s="458"/>
      <c r="C65" s="108" t="s">
        <v>87</v>
      </c>
      <c r="D65" s="108">
        <v>0</v>
      </c>
      <c r="E65" s="54">
        <v>0</v>
      </c>
      <c r="F65" s="54">
        <f t="shared" si="17"/>
        <v>0</v>
      </c>
      <c r="G65" s="54">
        <f t="shared" si="18"/>
        <v>0</v>
      </c>
      <c r="H65" s="27" t="s">
        <v>88</v>
      </c>
      <c r="J65" s="142" t="s">
        <v>403</v>
      </c>
      <c r="K65" s="281">
        <v>18894547</v>
      </c>
      <c r="L65" s="281">
        <v>18500000</v>
      </c>
      <c r="M65" s="145">
        <f>K65-L65</f>
        <v>394547</v>
      </c>
      <c r="N65" s="117"/>
      <c r="O65" s="117"/>
    </row>
    <row r="66" spans="1:15" ht="17.25" customHeight="1">
      <c r="A66" s="481"/>
      <c r="B66" s="439" t="s">
        <v>89</v>
      </c>
      <c r="C66" s="440"/>
      <c r="D66" s="109"/>
      <c r="E66" s="55">
        <f>SUM(E59:E65)</f>
        <v>1025000</v>
      </c>
      <c r="F66" s="55">
        <f>SUM(F59:F65)</f>
        <v>1025000</v>
      </c>
      <c r="G66" s="55">
        <f>SUM(G59:G65)</f>
        <v>1016738.9956602528</v>
      </c>
      <c r="H66" s="28"/>
      <c r="J66" s="142" t="s">
        <v>404</v>
      </c>
      <c r="K66" s="291">
        <f>K65/1.1</f>
        <v>17176860.909090906</v>
      </c>
      <c r="L66" s="291">
        <f>L65/1.1</f>
        <v>16818181.818181816</v>
      </c>
      <c r="M66" s="292">
        <f t="shared" ref="M66:M68" si="19">K66-L66</f>
        <v>358679.09090908989</v>
      </c>
      <c r="N66" s="117"/>
      <c r="O66" s="280"/>
    </row>
    <row r="67" spans="1:15" ht="17.25" customHeight="1">
      <c r="A67" s="481"/>
      <c r="B67" s="458" t="s">
        <v>90</v>
      </c>
      <c r="C67" s="138" t="s">
        <v>91</v>
      </c>
      <c r="D67" s="139">
        <v>1</v>
      </c>
      <c r="E67" s="140">
        <v>615000</v>
      </c>
      <c r="F67" s="140">
        <f t="shared" ref="F67:F72" si="20">D67*E67</f>
        <v>615000</v>
      </c>
      <c r="G67" s="140">
        <f t="shared" ref="G67:G72" si="21">PV($H$6/12,D67,-E67,,IF($H$5="1.선납",1,0))</f>
        <v>610043.39739615167</v>
      </c>
      <c r="H67" s="141" t="s">
        <v>372</v>
      </c>
      <c r="J67" s="288" t="s">
        <v>406</v>
      </c>
      <c r="K67" s="289">
        <f>K66*36</f>
        <v>618366992.72727263</v>
      </c>
      <c r="L67" s="289">
        <f>L66*36</f>
        <v>605454545.45454538</v>
      </c>
      <c r="M67" s="292">
        <f t="shared" si="19"/>
        <v>12912447.272727251</v>
      </c>
      <c r="N67" s="117"/>
      <c r="O67" s="117"/>
    </row>
    <row r="68" spans="1:15" ht="17.25" hidden="1" customHeight="1" thickBot="1">
      <c r="A68" s="481"/>
      <c r="B68" s="458"/>
      <c r="C68" s="108" t="s">
        <v>92</v>
      </c>
      <c r="D68" s="108">
        <v>0</v>
      </c>
      <c r="E68" s="54">
        <v>0</v>
      </c>
      <c r="F68" s="54">
        <f t="shared" si="20"/>
        <v>0</v>
      </c>
      <c r="G68" s="54">
        <f t="shared" si="21"/>
        <v>0</v>
      </c>
      <c r="H68" s="27" t="s">
        <v>93</v>
      </c>
      <c r="J68" s="283"/>
      <c r="K68" s="284"/>
      <c r="L68" s="284"/>
      <c r="M68" s="145">
        <f t="shared" si="19"/>
        <v>0</v>
      </c>
      <c r="N68" s="117"/>
      <c r="O68" s="117"/>
    </row>
    <row r="69" spans="1:15" ht="17.25" hidden="1" customHeight="1">
      <c r="A69" s="481"/>
      <c r="B69" s="458"/>
      <c r="C69" s="108" t="s">
        <v>94</v>
      </c>
      <c r="D69" s="108">
        <v>0</v>
      </c>
      <c r="E69" s="54">
        <v>0</v>
      </c>
      <c r="F69" s="54">
        <f t="shared" si="20"/>
        <v>0</v>
      </c>
      <c r="G69" s="54">
        <f t="shared" si="21"/>
        <v>0</v>
      </c>
      <c r="H69" s="27" t="s">
        <v>95</v>
      </c>
      <c r="K69" s="117"/>
      <c r="L69" s="117"/>
      <c r="M69" s="117"/>
      <c r="N69" s="117"/>
      <c r="O69" s="117"/>
    </row>
    <row r="70" spans="1:15" ht="17.25" hidden="1" customHeight="1">
      <c r="A70" s="481"/>
      <c r="B70" s="458"/>
      <c r="C70" s="108" t="s">
        <v>96</v>
      </c>
      <c r="D70" s="108">
        <v>0</v>
      </c>
      <c r="E70" s="54">
        <v>0</v>
      </c>
      <c r="F70" s="54">
        <f t="shared" si="20"/>
        <v>0</v>
      </c>
      <c r="G70" s="54">
        <f t="shared" si="21"/>
        <v>0</v>
      </c>
      <c r="H70" s="27" t="s">
        <v>97</v>
      </c>
      <c r="K70" s="117"/>
      <c r="L70" s="117"/>
      <c r="M70" s="117"/>
      <c r="N70" s="117"/>
      <c r="O70" s="117"/>
    </row>
    <row r="71" spans="1:15" ht="17.25" customHeight="1">
      <c r="A71" s="481"/>
      <c r="B71" s="458"/>
      <c r="C71" s="138" t="s">
        <v>98</v>
      </c>
      <c r="D71" s="139">
        <v>1</v>
      </c>
      <c r="E71" s="140">
        <v>1000000</v>
      </c>
      <c r="F71" s="140">
        <f t="shared" si="20"/>
        <v>1000000</v>
      </c>
      <c r="G71" s="140">
        <f t="shared" si="21"/>
        <v>991940.48357097816</v>
      </c>
      <c r="H71" s="141" t="s">
        <v>223</v>
      </c>
      <c r="K71" s="117"/>
      <c r="L71" s="117"/>
      <c r="M71" s="117"/>
      <c r="N71" s="117"/>
      <c r="O71" s="117"/>
    </row>
    <row r="72" spans="1:15" ht="17.25" hidden="1" customHeight="1">
      <c r="A72" s="481"/>
      <c r="B72" s="458"/>
      <c r="C72" s="108" t="s">
        <v>99</v>
      </c>
      <c r="D72" s="108">
        <v>0</v>
      </c>
      <c r="E72" s="54">
        <v>0</v>
      </c>
      <c r="F72" s="54">
        <f t="shared" si="20"/>
        <v>0</v>
      </c>
      <c r="G72" s="54">
        <f t="shared" si="21"/>
        <v>0</v>
      </c>
      <c r="H72" s="27"/>
      <c r="J72" s="114" t="s">
        <v>402</v>
      </c>
      <c r="K72" s="117">
        <v>18894547</v>
      </c>
      <c r="L72" s="117"/>
      <c r="M72" s="117"/>
      <c r="N72" s="117"/>
      <c r="O72" s="117"/>
    </row>
    <row r="73" spans="1:15" ht="17.25" customHeight="1">
      <c r="A73" s="482"/>
      <c r="B73" s="439" t="s">
        <v>100</v>
      </c>
      <c r="C73" s="440"/>
      <c r="D73" s="109"/>
      <c r="E73" s="55"/>
      <c r="F73" s="55">
        <f>SUM(F67:F72)</f>
        <v>1615000</v>
      </c>
      <c r="G73" s="55">
        <f>SUM(G67:G72)</f>
        <v>1601983.88096713</v>
      </c>
      <c r="H73" s="31"/>
      <c r="K73" s="117"/>
      <c r="L73" s="117"/>
      <c r="M73" s="117"/>
      <c r="N73" s="117"/>
      <c r="O73" s="117"/>
    </row>
    <row r="74" spans="1:15" ht="17.25" customHeight="1" thickBot="1">
      <c r="A74" s="441" t="s">
        <v>101</v>
      </c>
      <c r="B74" s="441"/>
      <c r="C74" s="442"/>
      <c r="D74" s="110"/>
      <c r="E74" s="58"/>
      <c r="F74" s="59" t="e">
        <f>+F58+F49+F38+F31+F66+F73</f>
        <v>#REF!</v>
      </c>
      <c r="G74" s="59" t="e">
        <f>+G58+G49+G38+G31+G73+G66</f>
        <v>#REF!</v>
      </c>
      <c r="H74" s="32"/>
      <c r="K74" s="117"/>
      <c r="L74" s="117"/>
      <c r="M74" s="117"/>
      <c r="N74" s="277"/>
      <c r="O74" s="277"/>
    </row>
    <row r="75" spans="1:15" ht="17.25" customHeight="1" thickBot="1"/>
    <row r="76" spans="1:15" ht="17.25" customHeight="1">
      <c r="A76" s="443" t="s">
        <v>102</v>
      </c>
      <c r="B76" s="444"/>
      <c r="C76" s="111" t="s">
        <v>102</v>
      </c>
      <c r="D76" s="17"/>
      <c r="E76" s="60"/>
      <c r="F76" s="61" t="e">
        <f>+F18-F74</f>
        <v>#REF!</v>
      </c>
      <c r="G76" s="62" t="e">
        <f>+G18-G74</f>
        <v>#REF!</v>
      </c>
      <c r="H76" s="3"/>
    </row>
    <row r="77" spans="1:15" ht="17.25" customHeight="1" thickBot="1">
      <c r="A77" s="445"/>
      <c r="B77" s="446"/>
      <c r="C77" s="104" t="s">
        <v>103</v>
      </c>
      <c r="D77" s="18"/>
      <c r="E77" s="63"/>
      <c r="F77" s="264" t="e">
        <f>+F76/F18</f>
        <v>#REF!</v>
      </c>
      <c r="G77" s="64" t="e">
        <f>+G76/G18</f>
        <v>#REF!</v>
      </c>
      <c r="H77" s="2"/>
    </row>
    <row r="78" spans="1:15" ht="17.25" customHeight="1" thickBot="1">
      <c r="A78" s="445"/>
      <c r="B78" s="446"/>
      <c r="C78" s="104" t="s">
        <v>104</v>
      </c>
      <c r="D78" s="18">
        <v>3</v>
      </c>
      <c r="E78" s="65" t="e">
        <f>+F78/D78</f>
        <v>#REF!</v>
      </c>
      <c r="F78" s="66" t="e">
        <f>+F76*22%</f>
        <v>#REF!</v>
      </c>
      <c r="G78" s="67" t="e">
        <f>PV($H$6,D78,-E78,,IF($H$5="1.선납",1,0))</f>
        <v>#REF!</v>
      </c>
      <c r="H78" s="2" t="s">
        <v>105</v>
      </c>
      <c r="I78" s="153"/>
      <c r="N78" s="154"/>
    </row>
    <row r="79" spans="1:15" ht="17.25" customHeight="1" thickBot="1">
      <c r="A79" s="445"/>
      <c r="B79" s="446"/>
      <c r="C79" s="104" t="s">
        <v>106</v>
      </c>
      <c r="D79" s="18"/>
      <c r="E79" s="65"/>
      <c r="F79" s="63" t="e">
        <f>+F76-F78</f>
        <v>#REF!</v>
      </c>
      <c r="G79" s="68" t="e">
        <f>+G76-G78</f>
        <v>#REF!</v>
      </c>
      <c r="H79" s="20" t="e">
        <f>IF(G79&gt;0,"NPV적정","NPV부적정")</f>
        <v>#REF!</v>
      </c>
    </row>
    <row r="80" spans="1:15" ht="17.25" customHeight="1" thickBot="1">
      <c r="A80" s="447"/>
      <c r="B80" s="448"/>
      <c r="C80" s="113" t="s">
        <v>107</v>
      </c>
      <c r="D80" s="19"/>
      <c r="E80" s="69">
        <f>+G114</f>
        <v>-0.04</v>
      </c>
      <c r="F80" s="69">
        <f>7%+E80+G98</f>
        <v>3.2000000000000008E-2</v>
      </c>
      <c r="G80" s="70"/>
      <c r="H80" s="16" t="e">
        <f>IF(AND(F77&gt;F80,G79&gt;0),"VDC상정가능","부적정 재검토")</f>
        <v>#REF!</v>
      </c>
      <c r="N80" s="278"/>
    </row>
    <row r="81" spans="1:11" ht="17.25" customHeight="1">
      <c r="A81" s="449"/>
      <c r="B81" s="449"/>
      <c r="C81" s="449"/>
    </row>
    <row r="82" spans="1:11" ht="17.25" customHeight="1"/>
    <row r="83" spans="1:11" ht="17.25" customHeight="1"/>
    <row r="84" spans="1:11" ht="17.25" customHeight="1" thickBot="1">
      <c r="B84" s="26" t="s">
        <v>108</v>
      </c>
    </row>
    <row r="85" spans="1:11" ht="16.5" customHeight="1">
      <c r="B85" s="115" t="s">
        <v>109</v>
      </c>
      <c r="C85" s="438" t="s">
        <v>110</v>
      </c>
      <c r="D85" s="438"/>
      <c r="E85" s="438"/>
      <c r="F85" s="51" t="s">
        <v>111</v>
      </c>
      <c r="G85" s="51" t="s">
        <v>112</v>
      </c>
      <c r="H85" s="116" t="s">
        <v>113</v>
      </c>
      <c r="J85" s="114" t="s">
        <v>114</v>
      </c>
      <c r="K85" s="114" t="s">
        <v>115</v>
      </c>
    </row>
    <row r="86" spans="1:11" ht="44.25" customHeight="1">
      <c r="B86" s="25">
        <v>1</v>
      </c>
      <c r="C86" s="456" t="s">
        <v>161</v>
      </c>
      <c r="D86" s="446"/>
      <c r="E86" s="446"/>
      <c r="F86" s="71" t="s">
        <v>120</v>
      </c>
      <c r="G86" s="105">
        <f>IF(F86="해당",0.2%,0%)</f>
        <v>2E-3</v>
      </c>
      <c r="H86" s="2" t="s">
        <v>162</v>
      </c>
    </row>
    <row r="87" spans="1:11" ht="17.25" hidden="1" customHeight="1">
      <c r="B87" s="450"/>
      <c r="C87" s="450"/>
      <c r="D87" s="450"/>
      <c r="E87" s="450"/>
      <c r="F87" s="450"/>
      <c r="G87" s="445"/>
      <c r="H87" s="2"/>
    </row>
    <row r="88" spans="1:11" ht="17.25" hidden="1" customHeight="1">
      <c r="B88" s="25">
        <v>2</v>
      </c>
      <c r="C88" s="446" t="s">
        <v>117</v>
      </c>
      <c r="D88" s="446"/>
      <c r="E88" s="446"/>
      <c r="F88" s="71" t="s">
        <v>116</v>
      </c>
      <c r="G88" s="105">
        <f>IF(F88="해당",0.8%,0%)</f>
        <v>0</v>
      </c>
      <c r="H88" s="2" t="s">
        <v>118</v>
      </c>
    </row>
    <row r="89" spans="1:11" ht="17.25" hidden="1" customHeight="1">
      <c r="B89" s="107"/>
      <c r="C89" s="107"/>
      <c r="D89" s="107"/>
      <c r="E89" s="72"/>
      <c r="F89" s="72"/>
      <c r="G89" s="73"/>
      <c r="H89" s="2"/>
    </row>
    <row r="90" spans="1:11" ht="17.25" hidden="1" customHeight="1">
      <c r="B90" s="463">
        <v>3</v>
      </c>
      <c r="C90" s="446" t="s">
        <v>119</v>
      </c>
      <c r="D90" s="446"/>
      <c r="E90" s="446"/>
      <c r="F90" s="71" t="s">
        <v>116</v>
      </c>
      <c r="G90" s="457">
        <f>IF(F90="해당",1%,0%)</f>
        <v>0</v>
      </c>
      <c r="H90" s="2" t="s">
        <v>121</v>
      </c>
    </row>
    <row r="91" spans="1:11" ht="17.25" hidden="1" customHeight="1">
      <c r="B91" s="464"/>
      <c r="C91" s="446" t="s">
        <v>122</v>
      </c>
      <c r="D91" s="446"/>
      <c r="E91" s="446"/>
      <c r="F91" s="71"/>
      <c r="G91" s="457"/>
      <c r="H91" s="2"/>
    </row>
    <row r="92" spans="1:11" ht="17.25" hidden="1" customHeight="1">
      <c r="B92" s="465"/>
      <c r="C92" s="446" t="s">
        <v>123</v>
      </c>
      <c r="D92" s="446"/>
      <c r="E92" s="446"/>
      <c r="F92" s="71"/>
      <c r="G92" s="457"/>
      <c r="H92" s="2"/>
    </row>
    <row r="93" spans="1:11" ht="17.25" hidden="1" customHeight="1">
      <c r="B93" s="450"/>
      <c r="C93" s="450"/>
      <c r="D93" s="450"/>
      <c r="E93" s="450"/>
      <c r="F93" s="450"/>
      <c r="G93" s="445"/>
      <c r="H93" s="2"/>
    </row>
    <row r="94" spans="1:11" ht="17.25" hidden="1" customHeight="1">
      <c r="B94" s="25">
        <v>4</v>
      </c>
      <c r="C94" s="446" t="s">
        <v>124</v>
      </c>
      <c r="D94" s="446"/>
      <c r="E94" s="446"/>
      <c r="F94" s="71" t="s">
        <v>116</v>
      </c>
      <c r="G94" s="105">
        <f>IF(F94="해당",2%,0%)</f>
        <v>0</v>
      </c>
      <c r="H94" s="2"/>
    </row>
    <row r="95" spans="1:11" ht="17.25" hidden="1" customHeight="1">
      <c r="B95" s="453"/>
      <c r="C95" s="453"/>
      <c r="D95" s="453"/>
      <c r="E95" s="453"/>
      <c r="F95" s="453"/>
      <c r="G95" s="454"/>
      <c r="H95" s="2"/>
    </row>
    <row r="96" spans="1:11" ht="17.25" hidden="1" customHeight="1">
      <c r="B96" s="25">
        <v>5</v>
      </c>
      <c r="C96" s="446" t="s">
        <v>125</v>
      </c>
      <c r="D96" s="446"/>
      <c r="E96" s="446"/>
      <c r="F96" s="74"/>
      <c r="G96" s="105">
        <v>0</v>
      </c>
      <c r="H96" s="2"/>
    </row>
    <row r="97" spans="2:8" ht="17.25" hidden="1" customHeight="1">
      <c r="B97" s="450"/>
      <c r="C97" s="450"/>
      <c r="D97" s="450"/>
      <c r="E97" s="450"/>
      <c r="F97" s="450"/>
      <c r="G97" s="445"/>
      <c r="H97" s="2"/>
    </row>
    <row r="98" spans="2:8" ht="17.25" customHeight="1" thickBot="1">
      <c r="B98" s="451" t="s">
        <v>126</v>
      </c>
      <c r="C98" s="451"/>
      <c r="D98" s="451"/>
      <c r="E98" s="451"/>
      <c r="F98" s="452"/>
      <c r="G98" s="75">
        <f>+G96+G94+G90+G88+G86</f>
        <v>2E-3</v>
      </c>
      <c r="H98" s="12"/>
    </row>
    <row r="99" spans="2:8" ht="17.25" customHeight="1"/>
    <row r="100" spans="2:8" ht="17.25" customHeight="1" thickBot="1">
      <c r="B100" s="26" t="s">
        <v>127</v>
      </c>
    </row>
    <row r="101" spans="2:8" ht="17.25" customHeight="1">
      <c r="B101" s="115" t="s">
        <v>128</v>
      </c>
      <c r="C101" s="438" t="s">
        <v>129</v>
      </c>
      <c r="D101" s="438"/>
      <c r="E101" s="438"/>
      <c r="F101" s="51" t="s">
        <v>111</v>
      </c>
      <c r="G101" s="51" t="s">
        <v>130</v>
      </c>
      <c r="H101" s="116" t="s">
        <v>113</v>
      </c>
    </row>
    <row r="102" spans="2:8" ht="17.25" hidden="1" customHeight="1">
      <c r="B102" s="25" t="s">
        <v>131</v>
      </c>
      <c r="C102" s="446" t="s">
        <v>132</v>
      </c>
      <c r="D102" s="446"/>
      <c r="E102" s="446"/>
      <c r="F102" s="71" t="s">
        <v>116</v>
      </c>
      <c r="G102" s="105">
        <f>IF(F102="해당",1%,0%)</f>
        <v>0</v>
      </c>
      <c r="H102" s="2"/>
    </row>
    <row r="103" spans="2:8" ht="17.25" hidden="1" customHeight="1">
      <c r="B103" s="450"/>
      <c r="C103" s="450"/>
      <c r="D103" s="450"/>
      <c r="E103" s="450"/>
      <c r="F103" s="450"/>
      <c r="G103" s="445"/>
      <c r="H103" s="2"/>
    </row>
    <row r="104" spans="2:8" ht="17.25" customHeight="1">
      <c r="B104" s="463" t="s">
        <v>133</v>
      </c>
      <c r="C104" s="446" t="s">
        <v>134</v>
      </c>
      <c r="D104" s="446"/>
      <c r="E104" s="446"/>
      <c r="F104" s="459" t="s">
        <v>120</v>
      </c>
      <c r="G104" s="457">
        <f>IF(F104="해당",-1%,0%)</f>
        <v>-0.01</v>
      </c>
      <c r="H104" s="2"/>
    </row>
    <row r="105" spans="2:8" ht="17.25" customHeight="1">
      <c r="B105" s="464"/>
      <c r="C105" s="462" t="s">
        <v>135</v>
      </c>
      <c r="D105" s="462"/>
      <c r="E105" s="462"/>
      <c r="F105" s="460"/>
      <c r="G105" s="457">
        <f t="shared" ref="G105:G106" si="22">IF(F105="해당",-2%,0%)</f>
        <v>0</v>
      </c>
      <c r="H105" s="2" t="s">
        <v>377</v>
      </c>
    </row>
    <row r="106" spans="2:8" ht="17.25" customHeight="1">
      <c r="B106" s="465"/>
      <c r="C106" s="446" t="s">
        <v>136</v>
      </c>
      <c r="D106" s="446"/>
      <c r="E106" s="446"/>
      <c r="F106" s="461"/>
      <c r="G106" s="457">
        <f t="shared" si="22"/>
        <v>0</v>
      </c>
      <c r="H106" s="2"/>
    </row>
    <row r="107" spans="2:8" ht="17.25" customHeight="1">
      <c r="B107" s="450"/>
      <c r="C107" s="450"/>
      <c r="D107" s="450"/>
      <c r="E107" s="450"/>
      <c r="F107" s="450"/>
      <c r="G107" s="445"/>
      <c r="H107" s="2"/>
    </row>
    <row r="108" spans="2:8" ht="17.25" customHeight="1">
      <c r="B108" s="463" t="s">
        <v>137</v>
      </c>
      <c r="C108" s="462" t="s">
        <v>138</v>
      </c>
      <c r="D108" s="462"/>
      <c r="E108" s="462"/>
      <c r="F108" s="459" t="s">
        <v>120</v>
      </c>
      <c r="G108" s="457">
        <f>IF(F108="해당",-1%,0%)</f>
        <v>-0.01</v>
      </c>
      <c r="H108" s="2" t="s">
        <v>378</v>
      </c>
    </row>
    <row r="109" spans="2:8" ht="33.75" customHeight="1">
      <c r="B109" s="464"/>
      <c r="C109" s="446" t="s">
        <v>139</v>
      </c>
      <c r="D109" s="446"/>
      <c r="E109" s="446"/>
      <c r="F109" s="460"/>
      <c r="G109" s="457">
        <f t="shared" ref="G109:G110" si="23">IF(F109="해당",-2%,0%)</f>
        <v>0</v>
      </c>
      <c r="H109" s="2"/>
    </row>
    <row r="110" spans="2:8" ht="66.75" customHeight="1">
      <c r="B110" s="465"/>
      <c r="C110" s="446" t="s">
        <v>140</v>
      </c>
      <c r="D110" s="446"/>
      <c r="E110" s="446"/>
      <c r="F110" s="461"/>
      <c r="G110" s="457">
        <f t="shared" si="23"/>
        <v>0</v>
      </c>
      <c r="H110" s="2"/>
    </row>
    <row r="111" spans="2:8" ht="17.25" customHeight="1">
      <c r="B111" s="450"/>
      <c r="C111" s="450"/>
      <c r="D111" s="450"/>
      <c r="E111" s="450"/>
      <c r="F111" s="450"/>
      <c r="G111" s="445"/>
      <c r="H111" s="2"/>
    </row>
    <row r="112" spans="2:8" ht="66">
      <c r="B112" s="25" t="s">
        <v>141</v>
      </c>
      <c r="C112" s="462" t="s">
        <v>142</v>
      </c>
      <c r="D112" s="462"/>
      <c r="E112" s="462"/>
      <c r="F112" s="71" t="s">
        <v>120</v>
      </c>
      <c r="G112" s="105">
        <f>IF(F112="해당",-2%,0%)</f>
        <v>-0.02</v>
      </c>
      <c r="H112" s="275" t="s">
        <v>379</v>
      </c>
    </row>
    <row r="113" spans="2:8" ht="22.5" customHeight="1">
      <c r="B113" s="453" t="s">
        <v>143</v>
      </c>
      <c r="C113" s="453"/>
      <c r="D113" s="453"/>
      <c r="E113" s="453"/>
      <c r="F113" s="453"/>
      <c r="G113" s="453"/>
      <c r="H113" s="453"/>
    </row>
    <row r="114" spans="2:8" ht="17.25" customHeight="1" thickBot="1">
      <c r="B114" s="451" t="s">
        <v>144</v>
      </c>
      <c r="C114" s="451"/>
      <c r="D114" s="451"/>
      <c r="E114" s="451"/>
      <c r="F114" s="452"/>
      <c r="G114" s="75">
        <f>+G113+G112+G110+G109+G108+G106+G104+G102</f>
        <v>-0.04</v>
      </c>
      <c r="H114" s="12"/>
    </row>
    <row r="115" spans="2:8" ht="17.25" customHeight="1"/>
  </sheetData>
  <mergeCells count="70">
    <mergeCell ref="B114:F114"/>
    <mergeCell ref="B113:H113"/>
    <mergeCell ref="B107:G107"/>
    <mergeCell ref="A10:A14"/>
    <mergeCell ref="A21:A73"/>
    <mergeCell ref="B38:C38"/>
    <mergeCell ref="B10:B13"/>
    <mergeCell ref="B14:C14"/>
    <mergeCell ref="A18:C18"/>
    <mergeCell ref="A20:C20"/>
    <mergeCell ref="B21:B30"/>
    <mergeCell ref="B31:C31"/>
    <mergeCell ref="B32:B37"/>
    <mergeCell ref="C85:E85"/>
    <mergeCell ref="B39:B48"/>
    <mergeCell ref="B49:C49"/>
    <mergeCell ref="A1:H1"/>
    <mergeCell ref="A4:B4"/>
    <mergeCell ref="A5:B5"/>
    <mergeCell ref="A6:B6"/>
    <mergeCell ref="A9:C9"/>
    <mergeCell ref="A3:E3"/>
    <mergeCell ref="D4:E4"/>
    <mergeCell ref="D5:E5"/>
    <mergeCell ref="D6:E6"/>
    <mergeCell ref="D7:E7"/>
    <mergeCell ref="A17:C17"/>
    <mergeCell ref="B50:B57"/>
    <mergeCell ref="B58:C58"/>
    <mergeCell ref="B59:B65"/>
    <mergeCell ref="B66:C66"/>
    <mergeCell ref="A15:C15"/>
    <mergeCell ref="A16:C16"/>
    <mergeCell ref="C112:E112"/>
    <mergeCell ref="B108:B110"/>
    <mergeCell ref="C108:E108"/>
    <mergeCell ref="B103:G103"/>
    <mergeCell ref="B104:B106"/>
    <mergeCell ref="C104:E104"/>
    <mergeCell ref="F104:F106"/>
    <mergeCell ref="G104:G106"/>
    <mergeCell ref="C105:E105"/>
    <mergeCell ref="C106:E106"/>
    <mergeCell ref="C102:E102"/>
    <mergeCell ref="C88:E88"/>
    <mergeCell ref="B90:B92"/>
    <mergeCell ref="C90:E90"/>
    <mergeCell ref="F108:F110"/>
    <mergeCell ref="G108:G110"/>
    <mergeCell ref="C109:E109"/>
    <mergeCell ref="C110:E110"/>
    <mergeCell ref="B111:G111"/>
    <mergeCell ref="J64:M64"/>
    <mergeCell ref="C86:E86"/>
    <mergeCell ref="B87:G87"/>
    <mergeCell ref="G90:G92"/>
    <mergeCell ref="B67:B72"/>
    <mergeCell ref="C91:E91"/>
    <mergeCell ref="C92:E92"/>
    <mergeCell ref="C101:E101"/>
    <mergeCell ref="B73:C73"/>
    <mergeCell ref="A74:C74"/>
    <mergeCell ref="A76:B80"/>
    <mergeCell ref="A81:C81"/>
    <mergeCell ref="C96:E96"/>
    <mergeCell ref="B97:G97"/>
    <mergeCell ref="B98:F98"/>
    <mergeCell ref="B93:G93"/>
    <mergeCell ref="C94:E94"/>
    <mergeCell ref="B95:G95"/>
  </mergeCells>
  <phoneticPr fontId="24" type="noConversion"/>
  <dataValidations disablePrompts="1" count="2">
    <dataValidation type="list" allowBlank="1" showInputMessage="1" showErrorMessage="1" sqref="F102 F112 F108:F110 F104:F106 F86 F88 F90:F92 F94">
      <formula1>$J$85:$K$85</formula1>
    </dataValidation>
    <dataValidation type="list" allowBlank="1" showInputMessage="1" showErrorMessage="1" sqref="H5">
      <formula1>"1.선납,2.후납"</formula1>
    </dataValidation>
  </dataValidations>
  <pageMargins left="0.70866141732283472" right="0.70866141732283472" top="0.74803149606299213" bottom="0.74803149606299213" header="0.31496062992125984" footer="0.31496062992125984"/>
  <pageSetup paperSize="9" scale="47" fitToHeight="0" orientation="landscape" copies="3" r:id="rId1"/>
  <rowBreaks count="1" manualBreakCount="1">
    <brk id="83" max="13" man="1"/>
  </rowBreaks>
  <colBreaks count="1" manualBreakCount="1">
    <brk id="8" max="1048575" man="1"/>
  </col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C38"/>
  <sheetViews>
    <sheetView view="pageBreakPreview" zoomScaleNormal="85" zoomScaleSheetLayoutView="100" workbookViewId="0">
      <pane xSplit="2" ySplit="11" topLeftCell="C22" activePane="bottomRight" state="frozen"/>
      <selection pane="topRight" activeCell="C1" sqref="C1"/>
      <selection pane="bottomLeft" activeCell="A11" sqref="A11"/>
      <selection pane="bottomRight" activeCell="E31" sqref="E31"/>
    </sheetView>
  </sheetViews>
  <sheetFormatPr defaultRowHeight="16.5"/>
  <cols>
    <col min="1" max="1" width="10.375" customWidth="1"/>
    <col min="2" max="2" width="22.375" bestFit="1" customWidth="1"/>
    <col min="3" max="4" width="11.875" customWidth="1"/>
    <col min="5" max="5" width="11.875" style="267" customWidth="1"/>
    <col min="6" max="6" width="11.875" style="34" customWidth="1"/>
    <col min="7" max="7" width="11.875" style="124" customWidth="1"/>
    <col min="8" max="19" width="11.875" customWidth="1"/>
    <col min="20" max="20" width="11.875" style="265" customWidth="1"/>
    <col min="21" max="24" width="11.875" customWidth="1"/>
    <col min="25" max="25" width="11.875" style="41" customWidth="1"/>
    <col min="26" max="28" width="11.875" customWidth="1"/>
  </cols>
  <sheetData>
    <row r="1" spans="1:29" ht="17.25" thickBot="1">
      <c r="A1" s="491" t="s">
        <v>29</v>
      </c>
      <c r="B1" s="491"/>
      <c r="C1" s="491"/>
      <c r="D1" s="491"/>
      <c r="E1" s="491"/>
      <c r="F1" s="491"/>
      <c r="G1" s="491"/>
      <c r="H1" s="491"/>
      <c r="I1" s="491"/>
      <c r="J1" s="491"/>
      <c r="K1" s="491"/>
      <c r="L1" s="491"/>
      <c r="M1" s="491"/>
      <c r="N1" s="491"/>
      <c r="O1" s="491"/>
      <c r="P1" s="491"/>
      <c r="Q1" s="491"/>
      <c r="R1" s="491"/>
      <c r="S1" s="491"/>
      <c r="T1" s="491"/>
      <c r="U1" s="491"/>
      <c r="V1" s="491"/>
      <c r="W1" s="491"/>
      <c r="X1" s="491"/>
      <c r="Y1" s="491"/>
      <c r="Z1" s="491"/>
      <c r="AA1" s="491"/>
      <c r="AB1" s="491"/>
    </row>
    <row r="2" spans="1:29" ht="16.5" customHeight="1">
      <c r="A2" s="39" t="s">
        <v>8</v>
      </c>
      <c r="B2" s="40" t="s">
        <v>12</v>
      </c>
      <c r="C2" s="40" t="s">
        <v>11</v>
      </c>
      <c r="D2" s="44" t="s">
        <v>13</v>
      </c>
      <c r="E2" s="274"/>
      <c r="F2" s="89"/>
      <c r="G2" s="89"/>
      <c r="I2" s="82" t="s">
        <v>167</v>
      </c>
      <c r="J2" s="83">
        <f>SUM(C35,D35,F35,H35,N35,O35,X35,AB35,AC35)</f>
        <v>33953000</v>
      </c>
      <c r="L2" s="4"/>
      <c r="M2" s="120"/>
    </row>
    <row r="3" spans="1:29">
      <c r="A3" s="42" t="s">
        <v>10</v>
      </c>
      <c r="B3" s="118">
        <v>110000</v>
      </c>
      <c r="C3" s="36">
        <f>D9</f>
        <v>65</v>
      </c>
      <c r="D3" s="9">
        <f>C3*B3</f>
        <v>7150000</v>
      </c>
      <c r="E3" s="45"/>
      <c r="F3" s="45"/>
      <c r="G3" s="45"/>
      <c r="I3" s="35" t="s">
        <v>168</v>
      </c>
      <c r="J3" s="84">
        <f>SUM(I35,K35,L35,M35,P35,Q35,R35,S35,T35,V35,W35,Y35,AA35,Z35)</f>
        <v>9835300</v>
      </c>
      <c r="L3" s="4"/>
    </row>
    <row r="4" spans="1:29">
      <c r="A4" s="42" t="s">
        <v>9</v>
      </c>
      <c r="B4" s="118">
        <v>95000</v>
      </c>
      <c r="C4" s="36">
        <f>M9</f>
        <v>164</v>
      </c>
      <c r="D4" s="9">
        <f>C4*B4</f>
        <v>15580000</v>
      </c>
      <c r="E4" s="45"/>
      <c r="F4" s="45"/>
      <c r="G4" s="45"/>
      <c r="I4" s="35" t="s">
        <v>157</v>
      </c>
      <c r="J4" s="84">
        <f>D7</f>
        <v>25030000</v>
      </c>
    </row>
    <row r="5" spans="1:29" ht="17.25" thickBot="1">
      <c r="A5" s="42" t="s">
        <v>354</v>
      </c>
      <c r="B5" s="118">
        <v>100000</v>
      </c>
      <c r="C5" s="36">
        <v>18</v>
      </c>
      <c r="D5" s="9">
        <f t="shared" ref="D5:D6" si="0">C5*B5</f>
        <v>1800000</v>
      </c>
      <c r="E5" s="45"/>
      <c r="F5" s="45"/>
      <c r="G5" s="45"/>
      <c r="I5" s="85" t="s">
        <v>158</v>
      </c>
      <c r="J5" s="86">
        <f>SUM(J2:J4)</f>
        <v>68818300</v>
      </c>
    </row>
    <row r="6" spans="1:29" s="41" customFormat="1">
      <c r="A6" s="87" t="s">
        <v>355</v>
      </c>
      <c r="B6" s="119">
        <v>100000</v>
      </c>
      <c r="C6" s="10">
        <v>5</v>
      </c>
      <c r="D6" s="9">
        <f t="shared" si="0"/>
        <v>500000</v>
      </c>
      <c r="E6" s="45"/>
      <c r="F6" s="45"/>
      <c r="G6" s="45"/>
      <c r="I6" s="89"/>
      <c r="J6" s="45"/>
      <c r="T6" s="265"/>
    </row>
    <row r="7" spans="1:29" ht="17.25" thickBot="1">
      <c r="A7" s="43" t="s">
        <v>145</v>
      </c>
      <c r="B7" s="37"/>
      <c r="C7" s="37">
        <f>SUM(C3:C5)</f>
        <v>247</v>
      </c>
      <c r="D7" s="88">
        <f>SUM(D3:D6)</f>
        <v>25030000</v>
      </c>
      <c r="E7" s="45"/>
      <c r="F7" s="45"/>
      <c r="G7" s="45"/>
    </row>
    <row r="8" spans="1:29">
      <c r="C8" s="276">
        <f>C7-C6-C5</f>
        <v>224</v>
      </c>
    </row>
    <row r="9" spans="1:29" ht="17.25" thickBot="1">
      <c r="A9" s="491" t="s">
        <v>238</v>
      </c>
      <c r="B9" s="491"/>
      <c r="C9" s="491"/>
      <c r="D9" s="495">
        <f>E33+G33+H33</f>
        <v>65</v>
      </c>
      <c r="E9" s="495"/>
      <c r="F9" s="491"/>
      <c r="G9" s="491"/>
      <c r="H9" s="491"/>
      <c r="I9" s="491"/>
      <c r="J9" s="491"/>
      <c r="K9" s="491"/>
      <c r="L9" s="491"/>
      <c r="M9" s="491">
        <f>N33</f>
        <v>164</v>
      </c>
      <c r="N9" s="491"/>
      <c r="O9" s="491"/>
      <c r="P9" s="491"/>
      <c r="Q9" s="491"/>
      <c r="R9" s="491"/>
      <c r="S9" s="491"/>
      <c r="T9" s="491"/>
      <c r="U9" s="491"/>
      <c r="V9" s="491"/>
      <c r="W9" s="491">
        <f>X33</f>
        <v>0</v>
      </c>
      <c r="X9" s="491"/>
    </row>
    <row r="10" spans="1:29" s="6" customFormat="1">
      <c r="A10" s="468" t="s">
        <v>0</v>
      </c>
      <c r="B10" s="497" t="s">
        <v>1</v>
      </c>
      <c r="C10" s="499" t="s">
        <v>16</v>
      </c>
      <c r="D10" s="492" t="s">
        <v>356</v>
      </c>
      <c r="E10" s="492"/>
      <c r="F10" s="492"/>
      <c r="G10" s="492"/>
      <c r="H10" s="492"/>
      <c r="I10" s="492"/>
      <c r="J10" s="492"/>
      <c r="K10" s="492"/>
      <c r="L10" s="492"/>
      <c r="M10" s="492" t="s">
        <v>20</v>
      </c>
      <c r="N10" s="492"/>
      <c r="O10" s="492"/>
      <c r="P10" s="492"/>
      <c r="Q10" s="492"/>
      <c r="R10" s="492"/>
      <c r="S10" s="492"/>
      <c r="T10" s="492"/>
      <c r="U10" s="492"/>
      <c r="V10" s="492"/>
      <c r="W10" s="492" t="s">
        <v>21</v>
      </c>
      <c r="X10" s="492"/>
      <c r="Y10" s="272" t="s">
        <v>176</v>
      </c>
      <c r="Z10" s="268" t="s">
        <v>28</v>
      </c>
      <c r="AA10" s="268" t="s">
        <v>6</v>
      </c>
      <c r="AB10" s="270" t="s">
        <v>7</v>
      </c>
    </row>
    <row r="11" spans="1:29" s="6" customFormat="1">
      <c r="A11" s="496"/>
      <c r="B11" s="498"/>
      <c r="C11" s="500"/>
      <c r="D11" s="77" t="s">
        <v>17</v>
      </c>
      <c r="E11" s="269" t="s">
        <v>375</v>
      </c>
      <c r="F11" s="77" t="s">
        <v>216</v>
      </c>
      <c r="G11" s="125" t="s">
        <v>217</v>
      </c>
      <c r="H11" s="130" t="s">
        <v>232</v>
      </c>
      <c r="I11" s="77" t="s">
        <v>233</v>
      </c>
      <c r="J11" s="269" t="s">
        <v>376</v>
      </c>
      <c r="K11" s="77" t="s">
        <v>5</v>
      </c>
      <c r="L11" s="77" t="s">
        <v>22</v>
      </c>
      <c r="M11" s="77" t="s">
        <v>23</v>
      </c>
      <c r="N11" s="77" t="s">
        <v>24</v>
      </c>
      <c r="O11" s="77" t="s">
        <v>25</v>
      </c>
      <c r="P11" s="77" t="s">
        <v>2</v>
      </c>
      <c r="Q11" s="77" t="s">
        <v>3</v>
      </c>
      <c r="R11" s="130" t="s">
        <v>218</v>
      </c>
      <c r="S11" s="77" t="s">
        <v>160</v>
      </c>
      <c r="T11" s="125" t="s">
        <v>4</v>
      </c>
      <c r="U11" s="266" t="s">
        <v>363</v>
      </c>
      <c r="V11" s="77" t="s">
        <v>22</v>
      </c>
      <c r="W11" s="77" t="s">
        <v>18</v>
      </c>
      <c r="X11" s="77" t="s">
        <v>26</v>
      </c>
      <c r="Y11" s="77" t="s">
        <v>27</v>
      </c>
      <c r="Z11" s="273"/>
      <c r="AA11" s="269"/>
      <c r="AB11" s="269"/>
      <c r="AC11" s="271"/>
    </row>
    <row r="12" spans="1:29" s="129" customFormat="1">
      <c r="A12" s="260" t="s">
        <v>183</v>
      </c>
      <c r="B12" s="261" t="s">
        <v>202</v>
      </c>
      <c r="C12" s="256"/>
      <c r="D12" s="95"/>
      <c r="E12" s="167"/>
      <c r="F12" s="95">
        <f>H12</f>
        <v>1</v>
      </c>
      <c r="G12" s="95"/>
      <c r="H12" s="95">
        <v>1</v>
      </c>
      <c r="I12" s="95"/>
      <c r="J12" s="95">
        <f>I12</f>
        <v>0</v>
      </c>
      <c r="K12" s="95"/>
      <c r="L12" s="167"/>
      <c r="M12" s="167">
        <f>C12+D12</f>
        <v>0</v>
      </c>
      <c r="N12" s="167">
        <v>7</v>
      </c>
      <c r="O12" s="167">
        <f>ROUNDUP(N12/4,-0.1)</f>
        <v>2</v>
      </c>
      <c r="P12" s="167">
        <f>N12*2</f>
        <v>14</v>
      </c>
      <c r="Q12" s="167">
        <f>ROUNDUP(T12*1.5,-0.1)</f>
        <v>11</v>
      </c>
      <c r="R12" s="167">
        <f>N12</f>
        <v>7</v>
      </c>
      <c r="S12" s="167">
        <f>N12</f>
        <v>7</v>
      </c>
      <c r="T12" s="95">
        <f>N12</f>
        <v>7</v>
      </c>
      <c r="U12" s="95"/>
      <c r="V12" s="95"/>
      <c r="W12" s="95">
        <f t="shared" ref="W12:W31" si="1">C12+D12</f>
        <v>0</v>
      </c>
      <c r="X12" s="95"/>
      <c r="Y12" s="95"/>
      <c r="Z12" s="128"/>
      <c r="AA12" s="95"/>
      <c r="AB12" s="95">
        <v>1</v>
      </c>
      <c r="AC12" s="96"/>
    </row>
    <row r="13" spans="1:29" s="129" customFormat="1">
      <c r="A13" s="260" t="s">
        <v>184</v>
      </c>
      <c r="B13" s="261" t="s">
        <v>205</v>
      </c>
      <c r="C13" s="256"/>
      <c r="D13" s="95"/>
      <c r="E13" s="95"/>
      <c r="F13" s="95">
        <f t="shared" ref="F13:F31" si="2">H13</f>
        <v>2</v>
      </c>
      <c r="G13" s="95"/>
      <c r="H13" s="95">
        <v>2</v>
      </c>
      <c r="I13" s="95"/>
      <c r="J13" s="95">
        <f t="shared" ref="J13:J31" si="3">I13</f>
        <v>0</v>
      </c>
      <c r="K13" s="95"/>
      <c r="L13" s="95"/>
      <c r="M13" s="95"/>
      <c r="N13" s="95">
        <v>4</v>
      </c>
      <c r="O13" s="167">
        <f t="shared" ref="O13:O31" si="4">ROUNDUP(N13/4,-0.1)</f>
        <v>1</v>
      </c>
      <c r="P13" s="167">
        <f t="shared" ref="P13:P31" si="5">N13*2</f>
        <v>8</v>
      </c>
      <c r="Q13" s="167">
        <f t="shared" ref="Q13:Q31" si="6">ROUNDUP(T13*1.5,-0.1)</f>
        <v>6</v>
      </c>
      <c r="R13" s="167">
        <f t="shared" ref="R13:R31" si="7">N13</f>
        <v>4</v>
      </c>
      <c r="S13" s="167">
        <f t="shared" ref="S13:S31" si="8">N13</f>
        <v>4</v>
      </c>
      <c r="T13" s="95">
        <f t="shared" ref="T13:T31" si="9">N13</f>
        <v>4</v>
      </c>
      <c r="U13" s="95"/>
      <c r="V13" s="95"/>
      <c r="W13" s="95">
        <f t="shared" si="1"/>
        <v>0</v>
      </c>
      <c r="X13" s="95"/>
      <c r="Y13" s="95"/>
      <c r="Z13" s="128"/>
      <c r="AA13" s="95"/>
      <c r="AB13" s="95"/>
      <c r="AC13" s="96"/>
    </row>
    <row r="14" spans="1:29" s="129" customFormat="1">
      <c r="A14" s="260" t="s">
        <v>185</v>
      </c>
      <c r="B14" s="261" t="s">
        <v>206</v>
      </c>
      <c r="C14" s="256"/>
      <c r="D14" s="95"/>
      <c r="E14" s="95"/>
      <c r="F14" s="95">
        <f t="shared" si="2"/>
        <v>1</v>
      </c>
      <c r="G14" s="95"/>
      <c r="H14" s="95">
        <v>1</v>
      </c>
      <c r="I14" s="95"/>
      <c r="J14" s="95">
        <f t="shared" si="3"/>
        <v>0</v>
      </c>
      <c r="K14" s="95"/>
      <c r="L14" s="95"/>
      <c r="M14" s="95"/>
      <c r="N14" s="95">
        <v>1</v>
      </c>
      <c r="O14" s="167">
        <f t="shared" si="4"/>
        <v>1</v>
      </c>
      <c r="P14" s="167">
        <f t="shared" si="5"/>
        <v>2</v>
      </c>
      <c r="Q14" s="167">
        <f t="shared" si="6"/>
        <v>2</v>
      </c>
      <c r="R14" s="167">
        <f t="shared" si="7"/>
        <v>1</v>
      </c>
      <c r="S14" s="167">
        <f t="shared" si="8"/>
        <v>1</v>
      </c>
      <c r="T14" s="95">
        <f t="shared" si="9"/>
        <v>1</v>
      </c>
      <c r="U14" s="95"/>
      <c r="V14" s="95"/>
      <c r="W14" s="95">
        <f t="shared" si="1"/>
        <v>0</v>
      </c>
      <c r="X14" s="95"/>
      <c r="Y14" s="95"/>
      <c r="Z14" s="128"/>
      <c r="AA14" s="95"/>
      <c r="AB14" s="95"/>
      <c r="AC14" s="96"/>
    </row>
    <row r="15" spans="1:29" s="129" customFormat="1">
      <c r="A15" s="260" t="s">
        <v>186</v>
      </c>
      <c r="B15" s="261" t="s">
        <v>361</v>
      </c>
      <c r="C15" s="256"/>
      <c r="D15" s="95"/>
      <c r="E15" s="95"/>
      <c r="F15" s="95">
        <f t="shared" si="2"/>
        <v>1</v>
      </c>
      <c r="G15" s="95"/>
      <c r="H15" s="95">
        <v>1</v>
      </c>
      <c r="I15" s="95"/>
      <c r="J15" s="95">
        <f t="shared" si="3"/>
        <v>0</v>
      </c>
      <c r="K15" s="95"/>
      <c r="L15" s="95"/>
      <c r="M15" s="95"/>
      <c r="N15" s="95">
        <v>1</v>
      </c>
      <c r="O15" s="167">
        <f t="shared" si="4"/>
        <v>1</v>
      </c>
      <c r="P15" s="167">
        <f t="shared" si="5"/>
        <v>2</v>
      </c>
      <c r="Q15" s="167">
        <f t="shared" si="6"/>
        <v>2</v>
      </c>
      <c r="R15" s="167">
        <f t="shared" si="7"/>
        <v>1</v>
      </c>
      <c r="S15" s="167">
        <f t="shared" si="8"/>
        <v>1</v>
      </c>
      <c r="T15" s="95">
        <f t="shared" si="9"/>
        <v>1</v>
      </c>
      <c r="U15" s="95"/>
      <c r="V15" s="95"/>
      <c r="W15" s="95">
        <f t="shared" si="1"/>
        <v>0</v>
      </c>
      <c r="X15" s="95"/>
      <c r="Y15" s="95"/>
      <c r="Z15" s="128"/>
      <c r="AA15" s="95"/>
      <c r="AB15" s="95"/>
      <c r="AC15" s="96"/>
    </row>
    <row r="16" spans="1:29" s="129" customFormat="1">
      <c r="A16" s="260" t="s">
        <v>187</v>
      </c>
      <c r="B16" s="261" t="s">
        <v>208</v>
      </c>
      <c r="C16" s="256"/>
      <c r="D16" s="95"/>
      <c r="E16" s="95"/>
      <c r="F16" s="95">
        <f t="shared" si="2"/>
        <v>1</v>
      </c>
      <c r="G16" s="95"/>
      <c r="H16" s="95">
        <v>1</v>
      </c>
      <c r="I16" s="95"/>
      <c r="J16" s="95">
        <f t="shared" si="3"/>
        <v>0</v>
      </c>
      <c r="K16" s="95"/>
      <c r="L16" s="95"/>
      <c r="M16" s="95"/>
      <c r="N16" s="95">
        <v>5</v>
      </c>
      <c r="O16" s="167">
        <f t="shared" si="4"/>
        <v>2</v>
      </c>
      <c r="P16" s="167">
        <f t="shared" si="5"/>
        <v>10</v>
      </c>
      <c r="Q16" s="167">
        <f t="shared" si="6"/>
        <v>8</v>
      </c>
      <c r="R16" s="167">
        <f t="shared" si="7"/>
        <v>5</v>
      </c>
      <c r="S16" s="167">
        <f t="shared" si="8"/>
        <v>5</v>
      </c>
      <c r="T16" s="95">
        <f t="shared" si="9"/>
        <v>5</v>
      </c>
      <c r="U16" s="95"/>
      <c r="V16" s="95"/>
      <c r="W16" s="95">
        <f t="shared" si="1"/>
        <v>0</v>
      </c>
      <c r="X16" s="95"/>
      <c r="Y16" s="95"/>
      <c r="Z16" s="128"/>
      <c r="AA16" s="95"/>
      <c r="AB16" s="95"/>
      <c r="AC16" s="96"/>
    </row>
    <row r="17" spans="1:29" s="129" customFormat="1">
      <c r="A17" s="260" t="s">
        <v>188</v>
      </c>
      <c r="B17" s="261" t="s">
        <v>357</v>
      </c>
      <c r="C17" s="256">
        <v>1</v>
      </c>
      <c r="D17" s="95"/>
      <c r="E17" s="95"/>
      <c r="F17" s="95">
        <f t="shared" si="2"/>
        <v>1</v>
      </c>
      <c r="G17" s="95"/>
      <c r="H17" s="95">
        <v>1</v>
      </c>
      <c r="I17" s="95"/>
      <c r="J17" s="95">
        <f t="shared" si="3"/>
        <v>0</v>
      </c>
      <c r="K17" s="95"/>
      <c r="L17" s="95"/>
      <c r="M17" s="95">
        <v>1</v>
      </c>
      <c r="N17" s="95">
        <v>53</v>
      </c>
      <c r="O17" s="167">
        <f t="shared" si="4"/>
        <v>14</v>
      </c>
      <c r="P17" s="167">
        <f t="shared" si="5"/>
        <v>106</v>
      </c>
      <c r="Q17" s="167">
        <f t="shared" si="6"/>
        <v>0</v>
      </c>
      <c r="R17" s="167">
        <f t="shared" si="7"/>
        <v>53</v>
      </c>
      <c r="S17" s="167">
        <f t="shared" si="8"/>
        <v>53</v>
      </c>
      <c r="T17" s="95">
        <v>0</v>
      </c>
      <c r="U17" s="95">
        <v>53</v>
      </c>
      <c r="V17" s="95"/>
      <c r="W17" s="95">
        <f t="shared" si="1"/>
        <v>1</v>
      </c>
      <c r="X17" s="95"/>
      <c r="Y17" s="95"/>
      <c r="Z17" s="128"/>
      <c r="AA17" s="95"/>
      <c r="AB17" s="95"/>
      <c r="AC17" s="96"/>
    </row>
    <row r="18" spans="1:29" s="129" customFormat="1">
      <c r="A18" s="260" t="s">
        <v>189</v>
      </c>
      <c r="B18" s="261" t="s">
        <v>358</v>
      </c>
      <c r="C18" s="256">
        <v>1</v>
      </c>
      <c r="D18" s="95"/>
      <c r="E18" s="95"/>
      <c r="F18" s="95">
        <f t="shared" si="2"/>
        <v>1</v>
      </c>
      <c r="G18" s="95"/>
      <c r="H18" s="95">
        <v>1</v>
      </c>
      <c r="I18" s="95"/>
      <c r="J18" s="95">
        <f t="shared" si="3"/>
        <v>0</v>
      </c>
      <c r="K18" s="95"/>
      <c r="L18" s="95"/>
      <c r="M18" s="95">
        <v>1</v>
      </c>
      <c r="N18" s="95">
        <v>55</v>
      </c>
      <c r="O18" s="167">
        <f t="shared" si="4"/>
        <v>14</v>
      </c>
      <c r="P18" s="167">
        <f t="shared" si="5"/>
        <v>110</v>
      </c>
      <c r="Q18" s="167">
        <f t="shared" si="6"/>
        <v>0</v>
      </c>
      <c r="R18" s="167">
        <f t="shared" si="7"/>
        <v>55</v>
      </c>
      <c r="S18" s="167">
        <f t="shared" si="8"/>
        <v>55</v>
      </c>
      <c r="T18" s="95">
        <v>0</v>
      </c>
      <c r="U18" s="95">
        <v>55</v>
      </c>
      <c r="V18" s="95"/>
      <c r="W18" s="95">
        <f t="shared" si="1"/>
        <v>1</v>
      </c>
      <c r="X18" s="95"/>
      <c r="Y18" s="95"/>
      <c r="Z18" s="128"/>
      <c r="AA18" s="95"/>
      <c r="AB18" s="95"/>
      <c r="AC18" s="96"/>
    </row>
    <row r="19" spans="1:29" s="129" customFormat="1">
      <c r="A19" s="260" t="s">
        <v>190</v>
      </c>
      <c r="B19" s="261" t="s">
        <v>209</v>
      </c>
      <c r="C19" s="256"/>
      <c r="D19" s="95"/>
      <c r="E19" s="95"/>
      <c r="F19" s="95">
        <f t="shared" si="2"/>
        <v>2</v>
      </c>
      <c r="G19" s="95"/>
      <c r="H19" s="95">
        <v>2</v>
      </c>
      <c r="I19" s="95"/>
      <c r="J19" s="95">
        <f t="shared" si="3"/>
        <v>0</v>
      </c>
      <c r="K19" s="95"/>
      <c r="L19" s="95"/>
      <c r="M19" s="95"/>
      <c r="N19" s="95">
        <v>1</v>
      </c>
      <c r="O19" s="167">
        <f t="shared" si="4"/>
        <v>1</v>
      </c>
      <c r="P19" s="167">
        <f t="shared" si="5"/>
        <v>2</v>
      </c>
      <c r="Q19" s="167">
        <f t="shared" si="6"/>
        <v>2</v>
      </c>
      <c r="R19" s="167">
        <f t="shared" si="7"/>
        <v>1</v>
      </c>
      <c r="S19" s="167">
        <f t="shared" si="8"/>
        <v>1</v>
      </c>
      <c r="T19" s="95">
        <f t="shared" si="9"/>
        <v>1</v>
      </c>
      <c r="U19" s="95"/>
      <c r="V19" s="95"/>
      <c r="W19" s="95">
        <f t="shared" si="1"/>
        <v>0</v>
      </c>
      <c r="X19" s="95"/>
      <c r="Y19" s="95"/>
      <c r="Z19" s="128"/>
      <c r="AA19" s="95"/>
      <c r="AB19" s="95"/>
      <c r="AC19" s="96"/>
    </row>
    <row r="20" spans="1:29" s="129" customFormat="1">
      <c r="A20" s="260" t="s">
        <v>191</v>
      </c>
      <c r="B20" s="261" t="s">
        <v>210</v>
      </c>
      <c r="C20" s="256"/>
      <c r="D20" s="95"/>
      <c r="E20" s="95"/>
      <c r="F20" s="95">
        <f t="shared" si="2"/>
        <v>1</v>
      </c>
      <c r="G20" s="95"/>
      <c r="H20" s="95">
        <v>1</v>
      </c>
      <c r="I20" s="95"/>
      <c r="J20" s="95">
        <f t="shared" si="3"/>
        <v>0</v>
      </c>
      <c r="K20" s="95"/>
      <c r="L20" s="95"/>
      <c r="M20" s="95"/>
      <c r="N20" s="95">
        <v>3</v>
      </c>
      <c r="O20" s="167">
        <f t="shared" si="4"/>
        <v>1</v>
      </c>
      <c r="P20" s="167">
        <f t="shared" si="5"/>
        <v>6</v>
      </c>
      <c r="Q20" s="167">
        <f t="shared" si="6"/>
        <v>5</v>
      </c>
      <c r="R20" s="167">
        <f t="shared" si="7"/>
        <v>3</v>
      </c>
      <c r="S20" s="167">
        <f t="shared" si="8"/>
        <v>3</v>
      </c>
      <c r="T20" s="95">
        <f t="shared" si="9"/>
        <v>3</v>
      </c>
      <c r="U20" s="95"/>
      <c r="V20" s="95"/>
      <c r="W20" s="95">
        <f t="shared" si="1"/>
        <v>0</v>
      </c>
      <c r="X20" s="95"/>
      <c r="Y20" s="95"/>
      <c r="Z20" s="128"/>
      <c r="AA20" s="95"/>
      <c r="AB20" s="95"/>
      <c r="AC20" s="96"/>
    </row>
    <row r="21" spans="1:29" s="129" customFormat="1">
      <c r="A21" s="260" t="s">
        <v>192</v>
      </c>
      <c r="B21" s="261" t="s">
        <v>211</v>
      </c>
      <c r="C21" s="256"/>
      <c r="D21" s="95"/>
      <c r="E21" s="95"/>
      <c r="F21" s="95">
        <f t="shared" si="2"/>
        <v>1</v>
      </c>
      <c r="G21" s="95"/>
      <c r="H21" s="95">
        <v>1</v>
      </c>
      <c r="I21" s="95"/>
      <c r="J21" s="95">
        <f t="shared" si="3"/>
        <v>0</v>
      </c>
      <c r="K21" s="95"/>
      <c r="L21" s="95"/>
      <c r="M21" s="95"/>
      <c r="N21" s="95">
        <v>2</v>
      </c>
      <c r="O21" s="167">
        <f t="shared" si="4"/>
        <v>1</v>
      </c>
      <c r="P21" s="167">
        <f t="shared" si="5"/>
        <v>4</v>
      </c>
      <c r="Q21" s="167">
        <f t="shared" si="6"/>
        <v>3</v>
      </c>
      <c r="R21" s="167">
        <f t="shared" si="7"/>
        <v>2</v>
      </c>
      <c r="S21" s="167">
        <f t="shared" si="8"/>
        <v>2</v>
      </c>
      <c r="T21" s="95">
        <f t="shared" si="9"/>
        <v>2</v>
      </c>
      <c r="U21" s="95"/>
      <c r="V21" s="95"/>
      <c r="W21" s="95">
        <f t="shared" si="1"/>
        <v>0</v>
      </c>
      <c r="X21" s="95"/>
      <c r="Y21" s="95"/>
      <c r="Z21" s="128"/>
      <c r="AA21" s="95"/>
      <c r="AB21" s="95"/>
      <c r="AC21" s="96"/>
    </row>
    <row r="22" spans="1:29" s="129" customFormat="1">
      <c r="A22" s="260" t="s">
        <v>193</v>
      </c>
      <c r="B22" s="261" t="s">
        <v>204</v>
      </c>
      <c r="C22" s="256"/>
      <c r="D22" s="95"/>
      <c r="E22" s="95"/>
      <c r="F22" s="95">
        <f t="shared" si="2"/>
        <v>1</v>
      </c>
      <c r="G22" s="95"/>
      <c r="H22" s="95">
        <v>1</v>
      </c>
      <c r="I22" s="95"/>
      <c r="J22" s="95">
        <f t="shared" si="3"/>
        <v>0</v>
      </c>
      <c r="K22" s="95"/>
      <c r="L22" s="95"/>
      <c r="M22" s="95"/>
      <c r="N22" s="95">
        <v>1</v>
      </c>
      <c r="O22" s="167">
        <f t="shared" si="4"/>
        <v>1</v>
      </c>
      <c r="P22" s="167">
        <f t="shared" si="5"/>
        <v>2</v>
      </c>
      <c r="Q22" s="167">
        <f t="shared" si="6"/>
        <v>2</v>
      </c>
      <c r="R22" s="167">
        <f t="shared" si="7"/>
        <v>1</v>
      </c>
      <c r="S22" s="167">
        <f t="shared" si="8"/>
        <v>1</v>
      </c>
      <c r="T22" s="95">
        <f t="shared" si="9"/>
        <v>1</v>
      </c>
      <c r="U22" s="95"/>
      <c r="V22" s="95"/>
      <c r="W22" s="95">
        <f t="shared" si="1"/>
        <v>0</v>
      </c>
      <c r="X22" s="95"/>
      <c r="Y22" s="95"/>
      <c r="Z22" s="128"/>
      <c r="AA22" s="95"/>
      <c r="AB22" s="95"/>
      <c r="AC22" s="96"/>
    </row>
    <row r="23" spans="1:29" s="129" customFormat="1">
      <c r="A23" s="260" t="s">
        <v>194</v>
      </c>
      <c r="B23" s="261" t="s">
        <v>203</v>
      </c>
      <c r="C23" s="256"/>
      <c r="D23" s="95"/>
      <c r="E23" s="95"/>
      <c r="F23" s="95">
        <f t="shared" si="2"/>
        <v>1</v>
      </c>
      <c r="G23" s="95"/>
      <c r="H23" s="95">
        <v>1</v>
      </c>
      <c r="I23" s="95"/>
      <c r="J23" s="95">
        <f t="shared" si="3"/>
        <v>0</v>
      </c>
      <c r="K23" s="95"/>
      <c r="L23" s="95"/>
      <c r="M23" s="95"/>
      <c r="N23" s="95">
        <v>9</v>
      </c>
      <c r="O23" s="167">
        <f t="shared" si="4"/>
        <v>3</v>
      </c>
      <c r="P23" s="167">
        <f t="shared" si="5"/>
        <v>18</v>
      </c>
      <c r="Q23" s="167">
        <f t="shared" si="6"/>
        <v>14</v>
      </c>
      <c r="R23" s="167">
        <f t="shared" si="7"/>
        <v>9</v>
      </c>
      <c r="S23" s="167">
        <f t="shared" si="8"/>
        <v>9</v>
      </c>
      <c r="T23" s="95">
        <f t="shared" si="9"/>
        <v>9</v>
      </c>
      <c r="U23" s="95"/>
      <c r="V23" s="95"/>
      <c r="W23" s="95">
        <f t="shared" si="1"/>
        <v>0</v>
      </c>
      <c r="X23" s="95"/>
      <c r="Y23" s="95"/>
      <c r="Z23" s="128"/>
      <c r="AA23" s="95"/>
      <c r="AB23" s="95"/>
      <c r="AC23" s="96"/>
    </row>
    <row r="24" spans="1:29" s="129" customFormat="1">
      <c r="A24" s="260" t="s">
        <v>195</v>
      </c>
      <c r="B24" s="261" t="s">
        <v>207</v>
      </c>
      <c r="C24" s="256"/>
      <c r="D24" s="95"/>
      <c r="E24" s="95"/>
      <c r="F24" s="95">
        <f t="shared" si="2"/>
        <v>1</v>
      </c>
      <c r="G24" s="95"/>
      <c r="H24" s="95">
        <v>1</v>
      </c>
      <c r="I24" s="95"/>
      <c r="J24" s="95">
        <f t="shared" si="3"/>
        <v>0</v>
      </c>
      <c r="K24" s="95"/>
      <c r="L24" s="95"/>
      <c r="M24" s="95"/>
      <c r="N24" s="95">
        <v>1</v>
      </c>
      <c r="O24" s="167">
        <f t="shared" si="4"/>
        <v>1</v>
      </c>
      <c r="P24" s="167">
        <f t="shared" si="5"/>
        <v>2</v>
      </c>
      <c r="Q24" s="167">
        <f t="shared" si="6"/>
        <v>2</v>
      </c>
      <c r="R24" s="167">
        <f t="shared" si="7"/>
        <v>1</v>
      </c>
      <c r="S24" s="167">
        <f t="shared" si="8"/>
        <v>1</v>
      </c>
      <c r="T24" s="95">
        <f t="shared" si="9"/>
        <v>1</v>
      </c>
      <c r="U24" s="95"/>
      <c r="V24" s="95"/>
      <c r="W24" s="95">
        <f t="shared" si="1"/>
        <v>0</v>
      </c>
      <c r="X24" s="95"/>
      <c r="Y24" s="95"/>
      <c r="Z24" s="128"/>
      <c r="AA24" s="95"/>
      <c r="AB24" s="95"/>
      <c r="AC24" s="96"/>
    </row>
    <row r="25" spans="1:29" s="127" customFormat="1">
      <c r="A25" s="262" t="s">
        <v>196</v>
      </c>
      <c r="B25" s="261" t="s">
        <v>212</v>
      </c>
      <c r="C25" s="257">
        <v>0</v>
      </c>
      <c r="D25" s="167">
        <v>2</v>
      </c>
      <c r="E25" s="167"/>
      <c r="F25" s="167">
        <f t="shared" si="2"/>
        <v>1</v>
      </c>
      <c r="G25" s="167">
        <v>2</v>
      </c>
      <c r="H25" s="167">
        <v>1</v>
      </c>
      <c r="I25" s="167"/>
      <c r="J25" s="95">
        <f t="shared" si="3"/>
        <v>0</v>
      </c>
      <c r="K25" s="167">
        <v>3</v>
      </c>
      <c r="L25" s="167">
        <v>3</v>
      </c>
      <c r="M25" s="167">
        <f>C25+D25</f>
        <v>2</v>
      </c>
      <c r="N25" s="167">
        <v>1</v>
      </c>
      <c r="O25" s="167">
        <f t="shared" si="4"/>
        <v>1</v>
      </c>
      <c r="P25" s="167">
        <f t="shared" si="5"/>
        <v>2</v>
      </c>
      <c r="Q25" s="167">
        <f t="shared" si="6"/>
        <v>2</v>
      </c>
      <c r="R25" s="167">
        <f t="shared" si="7"/>
        <v>1</v>
      </c>
      <c r="S25" s="167">
        <f t="shared" si="8"/>
        <v>1</v>
      </c>
      <c r="T25" s="95">
        <f t="shared" si="9"/>
        <v>1</v>
      </c>
      <c r="U25" s="95"/>
      <c r="V25" s="95"/>
      <c r="W25" s="95">
        <f t="shared" si="1"/>
        <v>2</v>
      </c>
      <c r="X25" s="167"/>
      <c r="Y25" s="167"/>
      <c r="Z25" s="158"/>
      <c r="AA25" s="167"/>
      <c r="AB25" s="167"/>
      <c r="AC25" s="255"/>
    </row>
    <row r="26" spans="1:29" s="127" customFormat="1">
      <c r="A26" s="262" t="s">
        <v>197</v>
      </c>
      <c r="B26" s="261" t="s">
        <v>213</v>
      </c>
      <c r="C26" s="257">
        <v>1</v>
      </c>
      <c r="D26" s="167">
        <v>1</v>
      </c>
      <c r="E26" s="167"/>
      <c r="F26" s="167">
        <f t="shared" si="2"/>
        <v>1</v>
      </c>
      <c r="G26" s="167">
        <v>3</v>
      </c>
      <c r="H26" s="167">
        <v>1</v>
      </c>
      <c r="I26" s="167"/>
      <c r="J26" s="95">
        <f t="shared" si="3"/>
        <v>0</v>
      </c>
      <c r="K26" s="167">
        <v>3</v>
      </c>
      <c r="L26" s="167">
        <v>3</v>
      </c>
      <c r="M26" s="167">
        <f>C26+D26</f>
        <v>2</v>
      </c>
      <c r="N26" s="167">
        <v>1</v>
      </c>
      <c r="O26" s="167">
        <f t="shared" si="4"/>
        <v>1</v>
      </c>
      <c r="P26" s="167">
        <f t="shared" si="5"/>
        <v>2</v>
      </c>
      <c r="Q26" s="167">
        <f t="shared" si="6"/>
        <v>2</v>
      </c>
      <c r="R26" s="167">
        <f t="shared" si="7"/>
        <v>1</v>
      </c>
      <c r="S26" s="167">
        <f t="shared" si="8"/>
        <v>1</v>
      </c>
      <c r="T26" s="95">
        <f t="shared" si="9"/>
        <v>1</v>
      </c>
      <c r="U26" s="95"/>
      <c r="V26" s="95"/>
      <c r="W26" s="95">
        <f t="shared" si="1"/>
        <v>2</v>
      </c>
      <c r="X26" s="167"/>
      <c r="Y26" s="167"/>
      <c r="Z26" s="158"/>
      <c r="AA26" s="167"/>
      <c r="AB26" s="167"/>
      <c r="AC26" s="255"/>
    </row>
    <row r="27" spans="1:29" s="129" customFormat="1">
      <c r="A27" s="260" t="s">
        <v>198</v>
      </c>
      <c r="B27" s="261" t="s">
        <v>214</v>
      </c>
      <c r="C27" s="256"/>
      <c r="D27" s="95"/>
      <c r="E27" s="95"/>
      <c r="F27" s="95">
        <f t="shared" si="2"/>
        <v>1</v>
      </c>
      <c r="G27" s="95"/>
      <c r="H27" s="95">
        <v>1</v>
      </c>
      <c r="I27" s="95"/>
      <c r="J27" s="95">
        <f t="shared" si="3"/>
        <v>0</v>
      </c>
      <c r="K27" s="95"/>
      <c r="L27" s="95"/>
      <c r="M27" s="95"/>
      <c r="N27" s="95">
        <v>1</v>
      </c>
      <c r="O27" s="167">
        <f t="shared" si="4"/>
        <v>1</v>
      </c>
      <c r="P27" s="167">
        <f t="shared" si="5"/>
        <v>2</v>
      </c>
      <c r="Q27" s="167">
        <f t="shared" si="6"/>
        <v>2</v>
      </c>
      <c r="R27" s="167">
        <f t="shared" si="7"/>
        <v>1</v>
      </c>
      <c r="S27" s="167">
        <f t="shared" si="8"/>
        <v>1</v>
      </c>
      <c r="T27" s="95">
        <f t="shared" si="9"/>
        <v>1</v>
      </c>
      <c r="U27" s="95"/>
      <c r="V27" s="95"/>
      <c r="W27" s="95">
        <f t="shared" si="1"/>
        <v>0</v>
      </c>
      <c r="X27" s="95"/>
      <c r="Y27" s="95"/>
      <c r="Z27" s="128"/>
      <c r="AA27" s="95"/>
      <c r="AB27" s="95"/>
      <c r="AC27" s="96"/>
    </row>
    <row r="28" spans="1:29" s="129" customFormat="1">
      <c r="A28" s="260" t="s">
        <v>199</v>
      </c>
      <c r="B28" s="261" t="s">
        <v>215</v>
      </c>
      <c r="C28" s="256"/>
      <c r="D28" s="95"/>
      <c r="E28" s="95"/>
      <c r="F28" s="95">
        <f t="shared" si="2"/>
        <v>1</v>
      </c>
      <c r="G28" s="95"/>
      <c r="H28" s="95">
        <v>1</v>
      </c>
      <c r="I28" s="95"/>
      <c r="J28" s="95">
        <f t="shared" si="3"/>
        <v>0</v>
      </c>
      <c r="K28" s="95"/>
      <c r="L28" s="95"/>
      <c r="M28" s="95"/>
      <c r="N28" s="95">
        <v>1</v>
      </c>
      <c r="O28" s="167">
        <f t="shared" si="4"/>
        <v>1</v>
      </c>
      <c r="P28" s="167">
        <f t="shared" si="5"/>
        <v>2</v>
      </c>
      <c r="Q28" s="167">
        <f t="shared" si="6"/>
        <v>2</v>
      </c>
      <c r="R28" s="167">
        <f t="shared" si="7"/>
        <v>1</v>
      </c>
      <c r="S28" s="167">
        <f t="shared" si="8"/>
        <v>1</v>
      </c>
      <c r="T28" s="95">
        <f t="shared" si="9"/>
        <v>1</v>
      </c>
      <c r="U28" s="95"/>
      <c r="V28" s="95"/>
      <c r="W28" s="95">
        <f t="shared" si="1"/>
        <v>0</v>
      </c>
      <c r="X28" s="95"/>
      <c r="Y28" s="95"/>
      <c r="Z28" s="128"/>
      <c r="AA28" s="95"/>
      <c r="AB28" s="95"/>
      <c r="AC28" s="96"/>
    </row>
    <row r="29" spans="1:29" s="129" customFormat="1">
      <c r="A29" s="260" t="s">
        <v>200</v>
      </c>
      <c r="B29" s="261" t="s">
        <v>359</v>
      </c>
      <c r="C29" s="256"/>
      <c r="D29" s="95"/>
      <c r="E29" s="95"/>
      <c r="F29" s="95">
        <f t="shared" si="2"/>
        <v>1</v>
      </c>
      <c r="G29" s="95"/>
      <c r="H29" s="95">
        <v>1</v>
      </c>
      <c r="I29" s="95"/>
      <c r="J29" s="95">
        <f t="shared" si="3"/>
        <v>0</v>
      </c>
      <c r="K29" s="95"/>
      <c r="L29" s="95"/>
      <c r="M29" s="95"/>
      <c r="N29" s="95">
        <v>2</v>
      </c>
      <c r="O29" s="167">
        <f t="shared" si="4"/>
        <v>1</v>
      </c>
      <c r="P29" s="167">
        <f t="shared" si="5"/>
        <v>4</v>
      </c>
      <c r="Q29" s="167">
        <f t="shared" si="6"/>
        <v>3</v>
      </c>
      <c r="R29" s="167">
        <f t="shared" si="7"/>
        <v>2</v>
      </c>
      <c r="S29" s="167">
        <f t="shared" si="8"/>
        <v>2</v>
      </c>
      <c r="T29" s="95">
        <f t="shared" si="9"/>
        <v>2</v>
      </c>
      <c r="U29" s="95"/>
      <c r="V29" s="95"/>
      <c r="W29" s="95">
        <f t="shared" si="1"/>
        <v>0</v>
      </c>
      <c r="X29" s="95"/>
      <c r="Y29" s="95"/>
      <c r="Z29" s="128"/>
      <c r="AA29" s="95"/>
      <c r="AB29" s="95"/>
      <c r="AC29" s="96"/>
    </row>
    <row r="30" spans="1:29" s="129" customFormat="1">
      <c r="A30" s="260" t="s">
        <v>201</v>
      </c>
      <c r="B30" s="261" t="s">
        <v>360</v>
      </c>
      <c r="C30" s="256"/>
      <c r="D30" s="95"/>
      <c r="E30" s="95"/>
      <c r="F30" s="95">
        <f t="shared" ref="F30" si="10">H30</f>
        <v>1</v>
      </c>
      <c r="G30" s="95"/>
      <c r="H30" s="95">
        <v>1</v>
      </c>
      <c r="I30" s="95"/>
      <c r="J30" s="95">
        <f t="shared" si="3"/>
        <v>0</v>
      </c>
      <c r="K30" s="95"/>
      <c r="L30" s="95"/>
      <c r="M30" s="95"/>
      <c r="N30" s="95">
        <v>5</v>
      </c>
      <c r="O30" s="167">
        <f t="shared" ref="O30" si="11">ROUNDUP(N30/4,-0.1)</f>
        <v>2</v>
      </c>
      <c r="P30" s="167">
        <f t="shared" ref="P30" si="12">N30*2</f>
        <v>10</v>
      </c>
      <c r="Q30" s="167">
        <f t="shared" ref="Q30" si="13">ROUNDUP(T30*1.5,-0.1)</f>
        <v>8</v>
      </c>
      <c r="R30" s="167">
        <f t="shared" ref="R30" si="14">N30</f>
        <v>5</v>
      </c>
      <c r="S30" s="167">
        <f t="shared" ref="S30" si="15">N30</f>
        <v>5</v>
      </c>
      <c r="T30" s="95">
        <f t="shared" ref="T30" si="16">N30</f>
        <v>5</v>
      </c>
      <c r="U30" s="95"/>
      <c r="V30" s="95"/>
      <c r="W30" s="95">
        <f t="shared" si="1"/>
        <v>0</v>
      </c>
      <c r="X30" s="95"/>
      <c r="Y30" s="95"/>
      <c r="Z30" s="128"/>
      <c r="AA30" s="95"/>
      <c r="AB30" s="95"/>
      <c r="AC30" s="96"/>
    </row>
    <row r="31" spans="1:29" s="129" customFormat="1">
      <c r="A31" s="260" t="s">
        <v>374</v>
      </c>
      <c r="B31" s="261" t="s">
        <v>373</v>
      </c>
      <c r="C31" s="256">
        <v>1</v>
      </c>
      <c r="D31" s="95"/>
      <c r="E31" s="95">
        <v>32</v>
      </c>
      <c r="F31" s="95">
        <f t="shared" si="2"/>
        <v>1</v>
      </c>
      <c r="G31" s="95"/>
      <c r="H31" s="95">
        <v>1</v>
      </c>
      <c r="I31" s="95">
        <v>32</v>
      </c>
      <c r="J31" s="95">
        <f t="shared" si="3"/>
        <v>32</v>
      </c>
      <c r="K31" s="95"/>
      <c r="L31" s="95"/>
      <c r="M31" s="95"/>
      <c r="N31" s="95">
        <v>5</v>
      </c>
      <c r="O31" s="167">
        <f t="shared" si="4"/>
        <v>2</v>
      </c>
      <c r="P31" s="167">
        <f t="shared" si="5"/>
        <v>10</v>
      </c>
      <c r="Q31" s="167">
        <f t="shared" si="6"/>
        <v>8</v>
      </c>
      <c r="R31" s="167">
        <f t="shared" si="7"/>
        <v>5</v>
      </c>
      <c r="S31" s="167">
        <f t="shared" si="8"/>
        <v>5</v>
      </c>
      <c r="T31" s="95">
        <f t="shared" si="9"/>
        <v>5</v>
      </c>
      <c r="U31" s="95"/>
      <c r="V31" s="95"/>
      <c r="W31" s="95">
        <f t="shared" si="1"/>
        <v>1</v>
      </c>
      <c r="X31" s="95"/>
      <c r="Y31" s="95"/>
      <c r="Z31" s="128"/>
      <c r="AA31" s="95"/>
      <c r="AB31" s="95"/>
      <c r="AC31" s="96"/>
    </row>
    <row r="32" spans="1:29" s="41" customFormat="1">
      <c r="A32" s="258" t="s">
        <v>177</v>
      </c>
      <c r="B32" s="259">
        <v>0.03</v>
      </c>
      <c r="C32" s="94">
        <f t="shared" ref="C32:Z32" si="17">ROUNDUP(SUM(C12:C31)*$B$32,-0.1)</f>
        <v>1</v>
      </c>
      <c r="D32" s="94">
        <f t="shared" si="17"/>
        <v>1</v>
      </c>
      <c r="E32" s="94">
        <v>3</v>
      </c>
      <c r="F32" s="94">
        <f t="shared" si="17"/>
        <v>1</v>
      </c>
      <c r="G32" s="94">
        <f t="shared" si="17"/>
        <v>1</v>
      </c>
      <c r="H32" s="94">
        <v>2</v>
      </c>
      <c r="I32" s="94">
        <f t="shared" si="17"/>
        <v>1</v>
      </c>
      <c r="J32" s="94">
        <f t="shared" si="17"/>
        <v>1</v>
      </c>
      <c r="K32" s="94">
        <f t="shared" si="17"/>
        <v>1</v>
      </c>
      <c r="L32" s="94">
        <f t="shared" si="17"/>
        <v>1</v>
      </c>
      <c r="M32" s="94">
        <f t="shared" si="17"/>
        <v>1</v>
      </c>
      <c r="N32" s="94">
        <f t="shared" si="17"/>
        <v>5</v>
      </c>
      <c r="O32" s="94">
        <f t="shared" si="17"/>
        <v>2</v>
      </c>
      <c r="P32" s="94">
        <f t="shared" si="17"/>
        <v>10</v>
      </c>
      <c r="Q32" s="94">
        <f t="shared" si="17"/>
        <v>3</v>
      </c>
      <c r="R32" s="94">
        <f t="shared" si="17"/>
        <v>5</v>
      </c>
      <c r="S32" s="94">
        <f t="shared" si="17"/>
        <v>5</v>
      </c>
      <c r="T32" s="94">
        <f t="shared" si="17"/>
        <v>2</v>
      </c>
      <c r="U32" s="94"/>
      <c r="V32" s="94">
        <f t="shared" si="17"/>
        <v>0</v>
      </c>
      <c r="W32" s="94">
        <f t="shared" si="17"/>
        <v>1</v>
      </c>
      <c r="X32" s="94">
        <f t="shared" si="17"/>
        <v>0</v>
      </c>
      <c r="Y32" s="94">
        <f t="shared" si="17"/>
        <v>0</v>
      </c>
      <c r="Z32" s="94">
        <f t="shared" si="17"/>
        <v>0</v>
      </c>
      <c r="AA32" s="94">
        <v>0</v>
      </c>
      <c r="AB32" s="94">
        <v>0</v>
      </c>
      <c r="AC32" s="97">
        <v>0</v>
      </c>
    </row>
    <row r="33" spans="1:29">
      <c r="A33" s="445" t="s">
        <v>19</v>
      </c>
      <c r="B33" s="446"/>
      <c r="C33" s="78">
        <f t="shared" ref="C33:T33" si="18">SUM(C12:C32)</f>
        <v>5</v>
      </c>
      <c r="D33" s="78">
        <f t="shared" si="18"/>
        <v>4</v>
      </c>
      <c r="E33" s="78">
        <f t="shared" ref="E33" si="19">SUM(E12:E32)</f>
        <v>35</v>
      </c>
      <c r="F33" s="78">
        <f t="shared" si="18"/>
        <v>23</v>
      </c>
      <c r="G33" s="78">
        <f t="shared" si="18"/>
        <v>6</v>
      </c>
      <c r="H33" s="78">
        <f t="shared" si="18"/>
        <v>24</v>
      </c>
      <c r="I33" s="78">
        <f t="shared" si="18"/>
        <v>33</v>
      </c>
      <c r="J33" s="78">
        <f t="shared" si="18"/>
        <v>33</v>
      </c>
      <c r="K33" s="78">
        <f t="shared" si="18"/>
        <v>7</v>
      </c>
      <c r="L33" s="78">
        <f t="shared" si="18"/>
        <v>7</v>
      </c>
      <c r="M33" s="78">
        <f t="shared" si="18"/>
        <v>7</v>
      </c>
      <c r="N33" s="78">
        <f t="shared" si="18"/>
        <v>164</v>
      </c>
      <c r="O33" s="78">
        <f t="shared" si="18"/>
        <v>54</v>
      </c>
      <c r="P33" s="78">
        <f t="shared" si="18"/>
        <v>328</v>
      </c>
      <c r="Q33" s="78">
        <f t="shared" si="18"/>
        <v>87</v>
      </c>
      <c r="R33" s="78">
        <f t="shared" si="18"/>
        <v>164</v>
      </c>
      <c r="S33" s="78">
        <f t="shared" si="18"/>
        <v>164</v>
      </c>
      <c r="T33" s="78">
        <f t="shared" si="18"/>
        <v>53</v>
      </c>
      <c r="U33" s="78">
        <f t="shared" ref="U33:V33" si="20">SUM(U12:U32)</f>
        <v>108</v>
      </c>
      <c r="V33" s="78">
        <f t="shared" si="20"/>
        <v>0</v>
      </c>
      <c r="W33" s="78">
        <f t="shared" ref="W33:AC33" si="21">SUM(W12:W32)</f>
        <v>8</v>
      </c>
      <c r="X33" s="78">
        <f t="shared" si="21"/>
        <v>0</v>
      </c>
      <c r="Y33" s="78">
        <f t="shared" si="21"/>
        <v>0</v>
      </c>
      <c r="Z33" s="78">
        <f t="shared" si="21"/>
        <v>0</v>
      </c>
      <c r="AA33" s="78">
        <f t="shared" si="21"/>
        <v>0</v>
      </c>
      <c r="AB33" s="78">
        <f t="shared" si="21"/>
        <v>1</v>
      </c>
      <c r="AC33" s="78">
        <f t="shared" si="21"/>
        <v>0</v>
      </c>
    </row>
    <row r="34" spans="1:29">
      <c r="A34" s="445" t="s">
        <v>14</v>
      </c>
      <c r="B34" s="446"/>
      <c r="C34" s="78">
        <v>280000</v>
      </c>
      <c r="D34" s="78">
        <v>230000</v>
      </c>
      <c r="E34" s="78">
        <v>90000</v>
      </c>
      <c r="F34" s="78">
        <v>11000</v>
      </c>
      <c r="G34" s="78">
        <v>72000</v>
      </c>
      <c r="H34" s="122">
        <v>320000</v>
      </c>
      <c r="I34" s="78">
        <v>82000</v>
      </c>
      <c r="J34" s="78">
        <v>8500</v>
      </c>
      <c r="K34" s="78">
        <v>37000</v>
      </c>
      <c r="L34" s="122">
        <v>8500</v>
      </c>
      <c r="M34" s="78">
        <v>5800</v>
      </c>
      <c r="N34" s="78">
        <v>90000</v>
      </c>
      <c r="O34" s="78">
        <v>110000</v>
      </c>
      <c r="P34" s="78">
        <v>1000</v>
      </c>
      <c r="Q34" s="78">
        <v>9800</v>
      </c>
      <c r="R34" s="78">
        <v>1500</v>
      </c>
      <c r="S34" s="78">
        <v>5800</v>
      </c>
      <c r="T34" s="78">
        <v>82000</v>
      </c>
      <c r="U34" s="78">
        <v>43000</v>
      </c>
      <c r="V34" s="122">
        <v>8500</v>
      </c>
      <c r="W34" s="78">
        <v>5800</v>
      </c>
      <c r="X34" s="78">
        <v>90000</v>
      </c>
      <c r="Y34" s="78">
        <v>1500</v>
      </c>
      <c r="Z34" s="158">
        <v>14210</v>
      </c>
      <c r="AA34" s="78">
        <v>450000</v>
      </c>
      <c r="AB34" s="78">
        <v>3000000</v>
      </c>
      <c r="AC34" s="79">
        <v>3000000</v>
      </c>
    </row>
    <row r="35" spans="1:29">
      <c r="A35" s="445" t="s">
        <v>13</v>
      </c>
      <c r="B35" s="446"/>
      <c r="C35" s="80">
        <f>C34*C33</f>
        <v>1400000</v>
      </c>
      <c r="D35" s="80">
        <f t="shared" ref="D35:G35" si="22">D34*D33</f>
        <v>920000</v>
      </c>
      <c r="E35" s="80">
        <f t="shared" ref="E35" si="23">E34*E33</f>
        <v>3150000</v>
      </c>
      <c r="F35" s="80">
        <f t="shared" si="22"/>
        <v>253000</v>
      </c>
      <c r="G35" s="80">
        <f t="shared" si="22"/>
        <v>432000</v>
      </c>
      <c r="H35" s="80">
        <f t="shared" ref="H35" si="24">H34*H33</f>
        <v>7680000</v>
      </c>
      <c r="I35" s="78">
        <f t="shared" ref="I35:J35" si="25">I34*I33</f>
        <v>2706000</v>
      </c>
      <c r="J35" s="78">
        <f t="shared" si="25"/>
        <v>280500</v>
      </c>
      <c r="K35" s="78">
        <f t="shared" ref="K35" si="26">K34*K33</f>
        <v>259000</v>
      </c>
      <c r="L35" s="78">
        <f t="shared" ref="L35" si="27">L34*L33</f>
        <v>59500</v>
      </c>
      <c r="M35" s="78">
        <f t="shared" ref="M35" si="28">M34*M33</f>
        <v>40600</v>
      </c>
      <c r="N35" s="80">
        <f t="shared" ref="N35" si="29">N34*N33</f>
        <v>14760000</v>
      </c>
      <c r="O35" s="80">
        <f t="shared" ref="O35" si="30">O34*O33</f>
        <v>5940000</v>
      </c>
      <c r="P35" s="78">
        <f t="shared" ref="P35" si="31">P34*P33</f>
        <v>328000</v>
      </c>
      <c r="Q35" s="78">
        <f t="shared" ref="Q35" si="32">Q34*Q33</f>
        <v>852600</v>
      </c>
      <c r="R35" s="78">
        <f t="shared" ref="R35" si="33">R34*R33</f>
        <v>246000</v>
      </c>
      <c r="S35" s="78">
        <f t="shared" ref="S35" si="34">S34*S33</f>
        <v>951200</v>
      </c>
      <c r="T35" s="78">
        <f t="shared" ref="T35:U35" si="35">T34*T33</f>
        <v>4346000</v>
      </c>
      <c r="U35" s="78">
        <f t="shared" si="35"/>
        <v>4644000</v>
      </c>
      <c r="V35" s="78">
        <f t="shared" ref="V35" si="36">V34*V33</f>
        <v>0</v>
      </c>
      <c r="W35" s="78">
        <f t="shared" ref="W35" si="37">W34*W33</f>
        <v>46400</v>
      </c>
      <c r="X35" s="80">
        <f t="shared" ref="X35" si="38">X34*X33</f>
        <v>0</v>
      </c>
      <c r="Y35" s="78">
        <f t="shared" ref="Y35:Z35" si="39">Y34*Y33</f>
        <v>0</v>
      </c>
      <c r="Z35" s="158">
        <f t="shared" si="39"/>
        <v>0</v>
      </c>
      <c r="AA35" s="78">
        <f t="shared" ref="AA35" si="40">AA34*AA33</f>
        <v>0</v>
      </c>
      <c r="AB35" s="80">
        <f t="shared" ref="AB35" si="41">AB34*AB33</f>
        <v>3000000</v>
      </c>
      <c r="AC35" s="81">
        <f t="shared" ref="AC35" si="42">AC34*AC33</f>
        <v>0</v>
      </c>
    </row>
    <row r="36" spans="1:29" ht="17.25" thickBot="1">
      <c r="A36" s="447" t="s">
        <v>15</v>
      </c>
      <c r="B36" s="448"/>
      <c r="C36" s="493">
        <f>SUM(C35:AC35)</f>
        <v>52294800</v>
      </c>
      <c r="D36" s="493"/>
      <c r="E36" s="493"/>
      <c r="F36" s="493"/>
      <c r="G36" s="493"/>
      <c r="H36" s="493"/>
      <c r="I36" s="493"/>
      <c r="J36" s="493"/>
      <c r="K36" s="493"/>
      <c r="L36" s="493"/>
      <c r="M36" s="493"/>
      <c r="N36" s="493"/>
      <c r="O36" s="493"/>
      <c r="P36" s="493"/>
      <c r="Q36" s="493"/>
      <c r="R36" s="493"/>
      <c r="S36" s="493"/>
      <c r="T36" s="493"/>
      <c r="U36" s="493"/>
      <c r="V36" s="493"/>
      <c r="W36" s="493"/>
      <c r="X36" s="493"/>
      <c r="Y36" s="493"/>
      <c r="Z36" s="493"/>
      <c r="AA36" s="493"/>
      <c r="AB36" s="494"/>
    </row>
    <row r="38" spans="1:29">
      <c r="F38" s="76"/>
      <c r="G38" s="76"/>
      <c r="H38" t="s">
        <v>169</v>
      </c>
    </row>
  </sheetData>
  <mergeCells count="16">
    <mergeCell ref="A1:AB1"/>
    <mergeCell ref="D10:L10"/>
    <mergeCell ref="M10:V10"/>
    <mergeCell ref="C36:AB36"/>
    <mergeCell ref="A36:B36"/>
    <mergeCell ref="D9:L9"/>
    <mergeCell ref="M9:V9"/>
    <mergeCell ref="W9:X9"/>
    <mergeCell ref="A33:B33"/>
    <mergeCell ref="A34:B34"/>
    <mergeCell ref="A35:B35"/>
    <mergeCell ref="A10:A11"/>
    <mergeCell ref="B10:B11"/>
    <mergeCell ref="A9:C9"/>
    <mergeCell ref="C10:C11"/>
    <mergeCell ref="W10:X10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34" orientation="landscape" r:id="rId1"/>
  <rowBreaks count="1" manualBreakCount="1">
    <brk id="24" max="16383" man="1"/>
  </rowBreaks>
  <colBreaks count="1" manualBreakCount="1">
    <brk id="12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P57"/>
  <sheetViews>
    <sheetView view="pageBreakPreview" zoomScale="70" zoomScaleNormal="70" zoomScaleSheetLayoutView="70" workbookViewId="0">
      <selection activeCell="J12" sqref="J12"/>
    </sheetView>
  </sheetViews>
  <sheetFormatPr defaultRowHeight="16.5"/>
  <cols>
    <col min="1" max="1" width="9" style="174"/>
    <col min="2" max="2" width="17.5" style="174" customWidth="1"/>
    <col min="3" max="3" width="14.875" style="174" customWidth="1"/>
    <col min="4" max="4" width="24" style="174" bestFit="1" customWidth="1"/>
    <col min="5" max="7" width="14.875" style="174" hidden="1" customWidth="1"/>
    <col min="8" max="9" width="20" style="174" bestFit="1" customWidth="1"/>
    <col min="10" max="10" width="17.5" style="174" bestFit="1" customWidth="1"/>
    <col min="11" max="11" width="23.125" style="174" customWidth="1"/>
    <col min="12" max="12" width="20.875" style="174" bestFit="1" customWidth="1"/>
    <col min="13" max="13" width="32.75" style="174" customWidth="1"/>
    <col min="14" max="14" width="6.75" style="174" customWidth="1"/>
    <col min="15" max="15" width="21" style="174" customWidth="1"/>
    <col min="16" max="16" width="23" style="174" customWidth="1"/>
    <col min="17" max="17" width="32.875" style="174" customWidth="1"/>
    <col min="18" max="16384" width="9" style="174"/>
  </cols>
  <sheetData>
    <row r="1" spans="1:16" ht="61.5">
      <c r="A1" s="503" t="s">
        <v>345</v>
      </c>
      <c r="B1" s="503"/>
      <c r="C1" s="503"/>
      <c r="D1" s="503"/>
      <c r="E1" s="503"/>
      <c r="F1" s="503"/>
      <c r="G1" s="503"/>
      <c r="H1" s="503"/>
      <c r="I1" s="503"/>
      <c r="J1" s="503"/>
      <c r="K1" s="503"/>
      <c r="L1" s="503"/>
      <c r="M1" s="503"/>
    </row>
    <row r="2" spans="1:16" s="179" customFormat="1" ht="27">
      <c r="A2" s="175" t="s">
        <v>255</v>
      </c>
      <c r="B2" s="176" t="s">
        <v>256</v>
      </c>
      <c r="C2" s="177"/>
      <c r="D2" s="177"/>
      <c r="E2" s="177"/>
      <c r="F2" s="177"/>
      <c r="G2" s="177"/>
      <c r="H2" s="177"/>
      <c r="I2" s="177"/>
      <c r="J2" s="178"/>
      <c r="K2" s="301" t="s">
        <v>257</v>
      </c>
      <c r="L2" s="246"/>
      <c r="M2" s="242"/>
    </row>
    <row r="3" spans="1:16" s="179" customFormat="1" ht="27">
      <c r="A3" s="175" t="s">
        <v>258</v>
      </c>
      <c r="B3" s="180">
        <v>42310</v>
      </c>
      <c r="C3" s="177"/>
      <c r="D3" s="177"/>
      <c r="E3" s="177"/>
      <c r="F3" s="177"/>
      <c r="G3" s="177"/>
      <c r="H3" s="177"/>
      <c r="I3" s="177"/>
      <c r="J3" s="181"/>
      <c r="K3" s="300" t="s">
        <v>408</v>
      </c>
      <c r="L3" s="246"/>
      <c r="M3" s="242"/>
    </row>
    <row r="4" spans="1:16" s="179" customFormat="1" ht="27">
      <c r="A4" s="175"/>
      <c r="B4" s="182"/>
      <c r="C4" s="183"/>
      <c r="D4" s="183"/>
      <c r="E4" s="183"/>
      <c r="F4" s="183"/>
      <c r="G4" s="183"/>
      <c r="H4" s="183"/>
      <c r="I4" s="183"/>
      <c r="J4" s="181"/>
      <c r="K4" s="300" t="s">
        <v>259</v>
      </c>
      <c r="L4" s="247"/>
      <c r="M4" s="243"/>
    </row>
    <row r="5" spans="1:16" s="179" customFormat="1" ht="27">
      <c r="A5" s="175"/>
      <c r="B5" s="182"/>
      <c r="C5" s="183"/>
      <c r="D5" s="183"/>
      <c r="E5" s="183"/>
      <c r="F5" s="183"/>
      <c r="G5" s="183"/>
      <c r="H5" s="183"/>
      <c r="I5" s="183"/>
      <c r="J5" s="181"/>
      <c r="K5" s="300" t="s">
        <v>411</v>
      </c>
      <c r="L5" s="247"/>
      <c r="M5" s="243"/>
    </row>
    <row r="6" spans="1:16" s="179" customFormat="1" ht="27">
      <c r="A6" s="175"/>
      <c r="B6" s="182"/>
      <c r="C6" s="183"/>
      <c r="D6" s="183"/>
      <c r="E6" s="183"/>
      <c r="F6" s="183"/>
      <c r="G6" s="183"/>
      <c r="H6" s="183"/>
      <c r="I6" s="183"/>
      <c r="J6" s="178"/>
      <c r="K6" s="301" t="s">
        <v>409</v>
      </c>
      <c r="L6" s="248"/>
      <c r="M6" s="244"/>
    </row>
    <row r="7" spans="1:16" s="179" customFormat="1" ht="27">
      <c r="A7" s="175" t="s">
        <v>260</v>
      </c>
      <c r="B7" s="182"/>
      <c r="C7" s="183"/>
      <c r="D7" s="183"/>
      <c r="E7" s="183"/>
      <c r="F7" s="183"/>
      <c r="G7" s="183"/>
      <c r="H7" s="183"/>
      <c r="I7" s="183"/>
      <c r="J7" s="184"/>
      <c r="K7" s="302" t="s">
        <v>410</v>
      </c>
      <c r="L7" s="249"/>
      <c r="M7" s="245"/>
    </row>
    <row r="8" spans="1:16" s="179" customFormat="1" ht="24" customHeight="1">
      <c r="A8" s="185"/>
      <c r="B8" s="185"/>
      <c r="C8" s="186"/>
      <c r="D8" s="186"/>
      <c r="E8" s="186"/>
      <c r="F8" s="186"/>
      <c r="G8" s="186"/>
      <c r="H8" s="186"/>
      <c r="I8" s="186"/>
      <c r="J8" s="177"/>
      <c r="K8" s="187"/>
      <c r="L8" s="188"/>
      <c r="M8" s="188" t="s">
        <v>348</v>
      </c>
    </row>
    <row r="9" spans="1:16" s="179" customFormat="1" ht="34.15" customHeight="1">
      <c r="A9" s="397" t="s">
        <v>261</v>
      </c>
      <c r="B9" s="398"/>
      <c r="C9" s="189" t="s">
        <v>262</v>
      </c>
      <c r="D9" s="189" t="s">
        <v>263</v>
      </c>
      <c r="E9" s="189" t="s">
        <v>264</v>
      </c>
      <c r="F9" s="189" t="s">
        <v>265</v>
      </c>
      <c r="G9" s="189" t="s">
        <v>266</v>
      </c>
      <c r="H9" s="189" t="s">
        <v>267</v>
      </c>
      <c r="I9" s="189" t="s">
        <v>268</v>
      </c>
      <c r="J9" s="189" t="s">
        <v>269</v>
      </c>
      <c r="K9" s="190" t="s">
        <v>270</v>
      </c>
      <c r="L9" s="399" t="s">
        <v>271</v>
      </c>
      <c r="M9" s="392" t="s">
        <v>272</v>
      </c>
      <c r="O9" s="512" t="s">
        <v>273</v>
      </c>
      <c r="P9" s="513"/>
    </row>
    <row r="10" spans="1:16" s="179" customFormat="1" ht="34.15" customHeight="1">
      <c r="A10" s="388" t="s">
        <v>274</v>
      </c>
      <c r="B10" s="389"/>
      <c r="C10" s="191"/>
      <c r="D10" s="191"/>
      <c r="E10" s="191"/>
      <c r="F10" s="191"/>
      <c r="G10" s="191"/>
      <c r="H10" s="191"/>
      <c r="I10" s="191"/>
      <c r="J10" s="191"/>
      <c r="K10" s="191"/>
      <c r="L10" s="400"/>
      <c r="M10" s="393"/>
      <c r="O10" s="192"/>
      <c r="P10" s="192"/>
    </row>
    <row r="11" spans="1:16" s="179" customFormat="1" ht="34.15" customHeight="1">
      <c r="A11" s="388" t="s">
        <v>275</v>
      </c>
      <c r="B11" s="389"/>
      <c r="C11" s="193" t="s">
        <v>276</v>
      </c>
      <c r="D11" s="193" t="s">
        <v>276</v>
      </c>
      <c r="E11" s="193" t="s">
        <v>276</v>
      </c>
      <c r="F11" s="193" t="s">
        <v>277</v>
      </c>
      <c r="G11" s="193" t="s">
        <v>277</v>
      </c>
      <c r="H11" s="193" t="s">
        <v>277</v>
      </c>
      <c r="I11" s="193" t="s">
        <v>277</v>
      </c>
      <c r="J11" s="193" t="s">
        <v>278</v>
      </c>
      <c r="K11" s="193" t="s">
        <v>278</v>
      </c>
      <c r="L11" s="401"/>
      <c r="M11" s="395"/>
      <c r="O11" s="192"/>
      <c r="P11" s="192"/>
    </row>
    <row r="12" spans="1:16" s="179" customFormat="1" ht="34.15" customHeight="1">
      <c r="A12" s="388" t="s">
        <v>279</v>
      </c>
      <c r="B12" s="389"/>
      <c r="C12" s="194"/>
      <c r="D12" s="194">
        <v>3</v>
      </c>
      <c r="E12" s="194">
        <v>0</v>
      </c>
      <c r="F12" s="194">
        <v>0</v>
      </c>
      <c r="G12" s="194">
        <v>0</v>
      </c>
      <c r="H12" s="194">
        <v>2</v>
      </c>
      <c r="I12" s="194">
        <v>16</v>
      </c>
      <c r="J12" s="194">
        <v>1</v>
      </c>
      <c r="K12" s="194">
        <v>2</v>
      </c>
      <c r="L12" s="195">
        <f>C12+D12+E12+F12+G12+H12+I12+J12+K12</f>
        <v>24</v>
      </c>
      <c r="M12" s="196"/>
      <c r="O12" s="197" t="s">
        <v>280</v>
      </c>
      <c r="P12" s="198" t="s">
        <v>281</v>
      </c>
    </row>
    <row r="13" spans="1:16" s="179" customFormat="1" ht="34.15" customHeight="1">
      <c r="A13" s="402" t="s">
        <v>282</v>
      </c>
      <c r="B13" s="199" t="s">
        <v>283</v>
      </c>
      <c r="C13" s="200"/>
      <c r="D13" s="200">
        <v>6030</v>
      </c>
      <c r="E13" s="200">
        <v>0</v>
      </c>
      <c r="F13" s="200">
        <v>0</v>
      </c>
      <c r="G13" s="200">
        <v>0</v>
      </c>
      <c r="H13" s="200">
        <v>6030</v>
      </c>
      <c r="I13" s="200">
        <v>6030</v>
      </c>
      <c r="J13" s="200">
        <f>6080+(6080*8.1%)</f>
        <v>6572.48</v>
      </c>
      <c r="K13" s="200">
        <f>6080+(6080*8.1%)</f>
        <v>6572.48</v>
      </c>
      <c r="L13" s="201"/>
      <c r="M13" s="202" t="s">
        <v>284</v>
      </c>
      <c r="N13" s="203" t="s">
        <v>285</v>
      </c>
      <c r="O13" s="204" t="s">
        <v>286</v>
      </c>
      <c r="P13" s="204" t="s">
        <v>287</v>
      </c>
    </row>
    <row r="14" spans="1:16" s="179" customFormat="1" ht="34.15" customHeight="1">
      <c r="A14" s="402"/>
      <c r="B14" s="205" t="s">
        <v>288</v>
      </c>
      <c r="C14" s="206">
        <f>SUM(C13*209)</f>
        <v>0</v>
      </c>
      <c r="D14" s="206">
        <f t="shared" ref="D14" si="0">SUM(D13*209)</f>
        <v>1260270</v>
      </c>
      <c r="E14" s="206">
        <v>0</v>
      </c>
      <c r="F14" s="206">
        <v>0</v>
      </c>
      <c r="G14" s="206">
        <v>0</v>
      </c>
      <c r="H14" s="207">
        <f>SUM(N14*365/12/2)*H13</f>
        <v>1650712.5</v>
      </c>
      <c r="I14" s="207">
        <f>SUM(N14*365/12/2)*I13</f>
        <v>1650712.5</v>
      </c>
      <c r="J14" s="206">
        <f>SUM(J13*243)</f>
        <v>1597112.64</v>
      </c>
      <c r="K14" s="206">
        <f>SUM(K13*243)</f>
        <v>1597112.64</v>
      </c>
      <c r="L14" s="208">
        <f t="shared" ref="L14:L41" si="1">(C14*$C$12)+(D14*$D$12)+(E14*$E$12)+(F14*$F$12)+(G14*$G$12)+(H14*$H$12)+(I14*$I$12)+(J14*$J$12)+(K14*$K$12)</f>
        <v>38284972.920000002</v>
      </c>
      <c r="M14" s="209" t="s">
        <v>289</v>
      </c>
      <c r="N14" s="210">
        <f>24-O14</f>
        <v>18</v>
      </c>
      <c r="O14" s="197">
        <v>6</v>
      </c>
      <c r="P14" s="198" t="s">
        <v>290</v>
      </c>
    </row>
    <row r="15" spans="1:16" s="179" customFormat="1" ht="34.15" customHeight="1">
      <c r="A15" s="402"/>
      <c r="B15" s="205" t="s">
        <v>291</v>
      </c>
      <c r="C15" s="206">
        <v>0</v>
      </c>
      <c r="D15" s="206">
        <v>0</v>
      </c>
      <c r="E15" s="206">
        <v>0</v>
      </c>
      <c r="F15" s="206"/>
      <c r="G15" s="206"/>
      <c r="H15" s="206">
        <f>SUM((N15*365/12/2)*I13)*50%</f>
        <v>183412.5</v>
      </c>
      <c r="I15" s="206">
        <f>SUM((N15*365/12/2)*I13)*50%</f>
        <v>183412.5</v>
      </c>
      <c r="J15" s="206">
        <f>SUM(J13*81)*50%</f>
        <v>266185.44</v>
      </c>
      <c r="K15" s="206">
        <f>SUM(K13*81)*50%</f>
        <v>266185.44</v>
      </c>
      <c r="L15" s="208">
        <f t="shared" si="1"/>
        <v>4099981.32</v>
      </c>
      <c r="M15" s="211" t="s">
        <v>292</v>
      </c>
      <c r="N15" s="210">
        <f>8-O15</f>
        <v>4</v>
      </c>
      <c r="O15" s="197">
        <v>4</v>
      </c>
      <c r="P15" s="198" t="s">
        <v>293</v>
      </c>
    </row>
    <row r="16" spans="1:16" s="179" customFormat="1" ht="34.15" customHeight="1">
      <c r="A16" s="402"/>
      <c r="B16" s="205" t="s">
        <v>294</v>
      </c>
      <c r="C16" s="212">
        <f>(C13*$O$16)*1.5</f>
        <v>0</v>
      </c>
      <c r="D16" s="212">
        <f>(D13*$O$16)*1.5</f>
        <v>226125</v>
      </c>
      <c r="E16" s="212">
        <f>(E13*$O$16)*1.5</f>
        <v>0</v>
      </c>
      <c r="F16" s="212">
        <v>0</v>
      </c>
      <c r="G16" s="212">
        <v>0</v>
      </c>
      <c r="H16" s="212">
        <v>0</v>
      </c>
      <c r="I16" s="212">
        <v>0</v>
      </c>
      <c r="J16" s="212">
        <v>0</v>
      </c>
      <c r="K16" s="212">
        <v>0</v>
      </c>
      <c r="L16" s="208">
        <f t="shared" si="1"/>
        <v>678375</v>
      </c>
      <c r="M16" s="213" t="s">
        <v>295</v>
      </c>
      <c r="O16" s="197">
        <v>25</v>
      </c>
      <c r="P16" s="214" t="s">
        <v>296</v>
      </c>
    </row>
    <row r="17" spans="1:16" s="179" customFormat="1" ht="34.15" customHeight="1">
      <c r="A17" s="402"/>
      <c r="B17" s="205" t="s">
        <v>297</v>
      </c>
      <c r="C17" s="212"/>
      <c r="D17" s="212">
        <v>50000</v>
      </c>
      <c r="E17" s="212">
        <v>0</v>
      </c>
      <c r="F17" s="212">
        <v>0</v>
      </c>
      <c r="G17" s="212">
        <v>0</v>
      </c>
      <c r="H17" s="212">
        <v>50000</v>
      </c>
      <c r="I17" s="212">
        <v>50000</v>
      </c>
      <c r="J17" s="212">
        <v>50000</v>
      </c>
      <c r="K17" s="212">
        <v>50000</v>
      </c>
      <c r="L17" s="208">
        <f t="shared" si="1"/>
        <v>1200000</v>
      </c>
      <c r="M17" s="213" t="s">
        <v>346</v>
      </c>
      <c r="O17" s="197"/>
      <c r="P17" s="198"/>
    </row>
    <row r="18" spans="1:16" s="179" customFormat="1" ht="34.15" customHeight="1">
      <c r="A18" s="402"/>
      <c r="B18" s="205" t="s">
        <v>298</v>
      </c>
      <c r="C18" s="212"/>
      <c r="D18" s="212">
        <v>35000</v>
      </c>
      <c r="E18" s="212">
        <v>0</v>
      </c>
      <c r="F18" s="212">
        <v>0</v>
      </c>
      <c r="G18" s="212"/>
      <c r="H18" s="212">
        <v>30000</v>
      </c>
      <c r="I18" s="212"/>
      <c r="J18" s="212">
        <v>100000</v>
      </c>
      <c r="K18" s="212">
        <v>50000</v>
      </c>
      <c r="L18" s="208">
        <f t="shared" si="1"/>
        <v>365000</v>
      </c>
      <c r="M18" s="213"/>
      <c r="O18" s="197"/>
      <c r="P18" s="214"/>
    </row>
    <row r="19" spans="1:16" s="179" customFormat="1" ht="34.15" customHeight="1">
      <c r="A19" s="402"/>
      <c r="B19" s="205" t="s">
        <v>299</v>
      </c>
      <c r="C19" s="206">
        <f t="shared" ref="C19:I19" si="2">((C12+C13+C14+C16)/209*8)*15/12</f>
        <v>0</v>
      </c>
      <c r="D19" s="206">
        <f t="shared" si="2"/>
        <v>71408.038277511965</v>
      </c>
      <c r="E19" s="206">
        <f t="shared" si="2"/>
        <v>0</v>
      </c>
      <c r="F19" s="206">
        <f t="shared" si="2"/>
        <v>0</v>
      </c>
      <c r="G19" s="206">
        <f t="shared" si="2"/>
        <v>0</v>
      </c>
      <c r="H19" s="206">
        <f t="shared" si="2"/>
        <v>79270.071770334922</v>
      </c>
      <c r="I19" s="206">
        <f t="shared" si="2"/>
        <v>79270.741626794261</v>
      </c>
      <c r="J19" s="206">
        <f>((J12+J13+J14+J16)/243*8)*15/12</f>
        <v>65995.313580246919</v>
      </c>
      <c r="K19" s="206">
        <f>((K12+K13+K14+K16)/243*8)*15/12</f>
        <v>65995.354732510285</v>
      </c>
      <c r="L19" s="208">
        <f t="shared" si="1"/>
        <v>1839082.1474471814</v>
      </c>
      <c r="M19" s="213" t="s">
        <v>350</v>
      </c>
      <c r="O19" s="197"/>
      <c r="P19" s="214"/>
    </row>
    <row r="20" spans="1:16" s="179" customFormat="1" ht="34.15" customHeight="1">
      <c r="A20" s="402"/>
      <c r="B20" s="215" t="s">
        <v>300</v>
      </c>
      <c r="C20" s="216">
        <f t="shared" ref="C20:K20" si="3">SUM(C14:C19)</f>
        <v>0</v>
      </c>
      <c r="D20" s="216">
        <f t="shared" si="3"/>
        <v>1642803.038277512</v>
      </c>
      <c r="E20" s="216">
        <f t="shared" si="3"/>
        <v>0</v>
      </c>
      <c r="F20" s="216">
        <f t="shared" si="3"/>
        <v>0</v>
      </c>
      <c r="G20" s="216">
        <f t="shared" si="3"/>
        <v>0</v>
      </c>
      <c r="H20" s="216">
        <f t="shared" si="3"/>
        <v>1993395.0717703348</v>
      </c>
      <c r="I20" s="216">
        <f t="shared" si="3"/>
        <v>1963395.7416267942</v>
      </c>
      <c r="J20" s="216">
        <f t="shared" si="3"/>
        <v>2079293.3935802467</v>
      </c>
      <c r="K20" s="216">
        <f t="shared" si="3"/>
        <v>2029293.4347325102</v>
      </c>
      <c r="L20" s="216">
        <f t="shared" si="1"/>
        <v>46467411.387447178</v>
      </c>
      <c r="M20" s="215"/>
      <c r="O20" s="197"/>
      <c r="P20" s="214"/>
    </row>
    <row r="21" spans="1:16" s="179" customFormat="1" ht="34.15" customHeight="1">
      <c r="A21" s="402"/>
      <c r="B21" s="205" t="s">
        <v>301</v>
      </c>
      <c r="C21" s="206">
        <f>ROUND((SUM(C20:C20)/12),-1)</f>
        <v>0</v>
      </c>
      <c r="D21" s="206">
        <f>ROUND((SUM(D20:D20)/12),-1)-D19</f>
        <v>65491.961722488035</v>
      </c>
      <c r="E21" s="206">
        <f t="shared" ref="E21:K21" si="4">ROUND((SUM(E20:E20)/12),-1)-E19</f>
        <v>0</v>
      </c>
      <c r="F21" s="206">
        <f t="shared" si="4"/>
        <v>0</v>
      </c>
      <c r="G21" s="206">
        <f t="shared" si="4"/>
        <v>0</v>
      </c>
      <c r="H21" s="206">
        <f t="shared" si="4"/>
        <v>86849.928229665078</v>
      </c>
      <c r="I21" s="206">
        <f t="shared" si="4"/>
        <v>84349.258373205739</v>
      </c>
      <c r="J21" s="206">
        <f t="shared" si="4"/>
        <v>107274.68641975308</v>
      </c>
      <c r="K21" s="206">
        <f t="shared" si="4"/>
        <v>103114.64526748972</v>
      </c>
      <c r="L21" s="208">
        <f t="shared" si="1"/>
        <v>2033267.8525528186</v>
      </c>
      <c r="M21" s="209" t="s">
        <v>302</v>
      </c>
    </row>
    <row r="22" spans="1:16" s="179" customFormat="1" ht="34.15" customHeight="1">
      <c r="A22" s="404"/>
      <c r="B22" s="196" t="s">
        <v>303</v>
      </c>
      <c r="C22" s="217">
        <f>SUM(C20:C21)</f>
        <v>0</v>
      </c>
      <c r="D22" s="217">
        <f>SUM(D20+D21)</f>
        <v>1708295</v>
      </c>
      <c r="E22" s="217">
        <f t="shared" ref="E22:K22" si="5">SUM(E20+E21)</f>
        <v>0</v>
      </c>
      <c r="F22" s="217">
        <f t="shared" si="5"/>
        <v>0</v>
      </c>
      <c r="G22" s="217">
        <f t="shared" si="5"/>
        <v>0</v>
      </c>
      <c r="H22" s="217">
        <f t="shared" si="5"/>
        <v>2080245</v>
      </c>
      <c r="I22" s="217">
        <f t="shared" si="5"/>
        <v>2047745</v>
      </c>
      <c r="J22" s="217">
        <f t="shared" si="5"/>
        <v>2186568.0799999996</v>
      </c>
      <c r="K22" s="217">
        <f t="shared" si="5"/>
        <v>2132408.08</v>
      </c>
      <c r="L22" s="208">
        <f t="shared" si="1"/>
        <v>48500679.239999995</v>
      </c>
      <c r="M22" s="196"/>
      <c r="N22" s="218"/>
      <c r="O22" s="219"/>
      <c r="P22" s="220" t="s">
        <v>287</v>
      </c>
    </row>
    <row r="23" spans="1:16" s="179" customFormat="1" ht="34.15" customHeight="1">
      <c r="A23" s="405" t="s">
        <v>304</v>
      </c>
      <c r="B23" s="205" t="s">
        <v>305</v>
      </c>
      <c r="C23" s="206">
        <f t="shared" ref="C23:H23" si="6">(C20-C17)*4.5%</f>
        <v>0</v>
      </c>
      <c r="D23" s="206">
        <f t="shared" si="6"/>
        <v>71676.136722488038</v>
      </c>
      <c r="E23" s="206">
        <f t="shared" si="6"/>
        <v>0</v>
      </c>
      <c r="F23" s="206">
        <f t="shared" si="6"/>
        <v>0</v>
      </c>
      <c r="G23" s="206">
        <f t="shared" si="6"/>
        <v>0</v>
      </c>
      <c r="H23" s="206">
        <f t="shared" si="6"/>
        <v>87452.778229665069</v>
      </c>
      <c r="I23" s="206">
        <f>I20*4.5%</f>
        <v>88352.808373205742</v>
      </c>
      <c r="J23" s="206">
        <f>J20*4.5%</f>
        <v>93568.202711111095</v>
      </c>
      <c r="K23" s="206">
        <f>K20*4.5%</f>
        <v>91318.204562962957</v>
      </c>
      <c r="L23" s="208">
        <f t="shared" si="1"/>
        <v>2079783.5124351233</v>
      </c>
      <c r="M23" s="213" t="s">
        <v>349</v>
      </c>
      <c r="N23" s="221"/>
      <c r="O23" s="197">
        <v>0</v>
      </c>
      <c r="P23" s="192" t="s">
        <v>290</v>
      </c>
    </row>
    <row r="24" spans="1:16" s="179" customFormat="1" ht="34.15" customHeight="1">
      <c r="A24" s="402"/>
      <c r="B24" s="205" t="s">
        <v>306</v>
      </c>
      <c r="C24" s="206">
        <f t="shared" ref="C24:K24" si="7">(C20-C17)*3.035%</f>
        <v>0</v>
      </c>
      <c r="D24" s="206">
        <f t="shared" si="7"/>
        <v>48341.572211722494</v>
      </c>
      <c r="E24" s="206">
        <f t="shared" si="7"/>
        <v>0</v>
      </c>
      <c r="F24" s="206">
        <f t="shared" si="7"/>
        <v>0</v>
      </c>
      <c r="G24" s="206">
        <f t="shared" si="7"/>
        <v>0</v>
      </c>
      <c r="H24" s="206">
        <f t="shared" si="7"/>
        <v>58982.040428229666</v>
      </c>
      <c r="I24" s="206">
        <f t="shared" si="7"/>
        <v>58071.560758373205</v>
      </c>
      <c r="J24" s="206">
        <f t="shared" si="7"/>
        <v>61589.05449516049</v>
      </c>
      <c r="K24" s="206">
        <f t="shared" si="7"/>
        <v>60071.555744131692</v>
      </c>
      <c r="L24" s="208">
        <f t="shared" si="1"/>
        <v>1373865.9356090219</v>
      </c>
      <c r="M24" s="213" t="s">
        <v>307</v>
      </c>
      <c r="N24" s="221"/>
      <c r="O24" s="197">
        <v>0</v>
      </c>
      <c r="P24" s="192" t="s">
        <v>293</v>
      </c>
    </row>
    <row r="25" spans="1:16" s="179" customFormat="1" ht="34.15" customHeight="1">
      <c r="A25" s="402"/>
      <c r="B25" s="205" t="s">
        <v>308</v>
      </c>
      <c r="C25" s="206">
        <f>C24*6.55%</f>
        <v>0</v>
      </c>
      <c r="D25" s="206">
        <f t="shared" ref="D25:H25" si="8">D24*6.55%</f>
        <v>3166.3729798678237</v>
      </c>
      <c r="E25" s="206">
        <f t="shared" si="8"/>
        <v>0</v>
      </c>
      <c r="F25" s="206">
        <f t="shared" si="8"/>
        <v>0</v>
      </c>
      <c r="G25" s="206">
        <f t="shared" si="8"/>
        <v>0</v>
      </c>
      <c r="H25" s="206">
        <f t="shared" si="8"/>
        <v>3863.3236480490432</v>
      </c>
      <c r="I25" s="206">
        <f>I24*6.55%</f>
        <v>3803.687229673445</v>
      </c>
      <c r="J25" s="206">
        <f>J24*6.55%</f>
        <v>4034.083069433012</v>
      </c>
      <c r="K25" s="206">
        <f>K24*6.55%</f>
        <v>3934.686901240626</v>
      </c>
      <c r="L25" s="208">
        <f t="shared" si="1"/>
        <v>89988.218782390933</v>
      </c>
      <c r="M25" s="213" t="s">
        <v>309</v>
      </c>
    </row>
    <row r="26" spans="1:16" s="179" customFormat="1" ht="34.15" customHeight="1">
      <c r="A26" s="402"/>
      <c r="B26" s="205" t="s">
        <v>310</v>
      </c>
      <c r="C26" s="206">
        <f t="shared" ref="C26:K26" si="9">(C20-C17)*1.5%</f>
        <v>0</v>
      </c>
      <c r="D26" s="206">
        <f t="shared" si="9"/>
        <v>23892.045574162679</v>
      </c>
      <c r="E26" s="206">
        <f t="shared" si="9"/>
        <v>0</v>
      </c>
      <c r="F26" s="206">
        <f t="shared" si="9"/>
        <v>0</v>
      </c>
      <c r="G26" s="206">
        <f t="shared" si="9"/>
        <v>0</v>
      </c>
      <c r="H26" s="206">
        <f t="shared" si="9"/>
        <v>29150.926076555021</v>
      </c>
      <c r="I26" s="206">
        <f t="shared" si="9"/>
        <v>28700.936124401913</v>
      </c>
      <c r="J26" s="206">
        <f t="shared" si="9"/>
        <v>30439.400903703699</v>
      </c>
      <c r="K26" s="206">
        <f t="shared" si="9"/>
        <v>29689.401520987652</v>
      </c>
      <c r="L26" s="208">
        <f t="shared" si="1"/>
        <v>679011.17081170762</v>
      </c>
      <c r="M26" s="209" t="s">
        <v>311</v>
      </c>
      <c r="O26" s="510" t="s">
        <v>312</v>
      </c>
      <c r="P26" s="511"/>
    </row>
    <row r="27" spans="1:16" s="179" customFormat="1" ht="34.15" customHeight="1">
      <c r="A27" s="402"/>
      <c r="B27" s="205" t="s">
        <v>313</v>
      </c>
      <c r="C27" s="206">
        <f t="shared" ref="C27:K27" si="10">(C20-C17)*15/1000</f>
        <v>0</v>
      </c>
      <c r="D27" s="206">
        <f t="shared" si="10"/>
        <v>23892.045574162679</v>
      </c>
      <c r="E27" s="206">
        <f t="shared" si="10"/>
        <v>0</v>
      </c>
      <c r="F27" s="206">
        <f t="shared" si="10"/>
        <v>0</v>
      </c>
      <c r="G27" s="206">
        <f t="shared" si="10"/>
        <v>0</v>
      </c>
      <c r="H27" s="206">
        <f t="shared" si="10"/>
        <v>29150.926076555021</v>
      </c>
      <c r="I27" s="206">
        <f t="shared" si="10"/>
        <v>28700.936124401913</v>
      </c>
      <c r="J27" s="206">
        <f t="shared" si="10"/>
        <v>30439.400903703699</v>
      </c>
      <c r="K27" s="206">
        <f t="shared" si="10"/>
        <v>29689.401520987652</v>
      </c>
      <c r="L27" s="208">
        <f t="shared" si="1"/>
        <v>679011.17081170762</v>
      </c>
      <c r="M27" s="209" t="s">
        <v>314</v>
      </c>
      <c r="O27" s="222"/>
      <c r="P27" s="222"/>
    </row>
    <row r="28" spans="1:16" s="179" customFormat="1" ht="34.15" customHeight="1">
      <c r="A28" s="402"/>
      <c r="B28" s="205"/>
      <c r="C28" s="206">
        <v>0</v>
      </c>
      <c r="D28" s="206"/>
      <c r="E28" s="206"/>
      <c r="F28" s="206"/>
      <c r="G28" s="206"/>
      <c r="H28" s="206"/>
      <c r="I28" s="206">
        <v>0</v>
      </c>
      <c r="J28" s="206">
        <v>0</v>
      </c>
      <c r="K28" s="206">
        <v>0</v>
      </c>
      <c r="L28" s="208">
        <f t="shared" si="1"/>
        <v>0</v>
      </c>
      <c r="M28" s="209"/>
      <c r="O28" s="198"/>
      <c r="P28" s="223"/>
    </row>
    <row r="29" spans="1:16" s="179" customFormat="1" ht="34.15" customHeight="1">
      <c r="A29" s="404"/>
      <c r="B29" s="196" t="s">
        <v>315</v>
      </c>
      <c r="C29" s="217">
        <f>SUM(C23:C28)</f>
        <v>0</v>
      </c>
      <c r="D29" s="217">
        <f t="shared" ref="D29:J29" si="11">SUM(D23:D28)</f>
        <v>170968.17306240372</v>
      </c>
      <c r="E29" s="217">
        <f t="shared" si="11"/>
        <v>0</v>
      </c>
      <c r="F29" s="217">
        <f t="shared" si="11"/>
        <v>0</v>
      </c>
      <c r="G29" s="217">
        <f t="shared" si="11"/>
        <v>0</v>
      </c>
      <c r="H29" s="217">
        <f t="shared" si="11"/>
        <v>208599.99445905379</v>
      </c>
      <c r="I29" s="217">
        <f t="shared" si="11"/>
        <v>207629.92861005623</v>
      </c>
      <c r="J29" s="217">
        <f t="shared" si="11"/>
        <v>220070.142083112</v>
      </c>
      <c r="K29" s="217">
        <f>SUM(K23:K27)</f>
        <v>214703.25025031061</v>
      </c>
      <c r="L29" s="208">
        <f t="shared" si="1"/>
        <v>4901660.0084499521</v>
      </c>
      <c r="M29" s="196"/>
    </row>
    <row r="30" spans="1:16" s="179" customFormat="1" ht="34.15" customHeight="1">
      <c r="A30" s="406" t="s">
        <v>316</v>
      </c>
      <c r="B30" s="407"/>
      <c r="C30" s="216">
        <f>ROUNDUP(SUM(C22+C29),-1)</f>
        <v>0</v>
      </c>
      <c r="D30" s="216">
        <f t="shared" ref="D30:K30" si="12">ROUNDUP(SUM(D22+D29),-1)</f>
        <v>1879270</v>
      </c>
      <c r="E30" s="216">
        <f t="shared" si="12"/>
        <v>0</v>
      </c>
      <c r="F30" s="216">
        <f t="shared" si="12"/>
        <v>0</v>
      </c>
      <c r="G30" s="216">
        <f t="shared" si="12"/>
        <v>0</v>
      </c>
      <c r="H30" s="216">
        <f t="shared" si="12"/>
        <v>2288850</v>
      </c>
      <c r="I30" s="216">
        <f t="shared" si="12"/>
        <v>2255380</v>
      </c>
      <c r="J30" s="216">
        <f t="shared" si="12"/>
        <v>2406640</v>
      </c>
      <c r="K30" s="216">
        <f t="shared" si="12"/>
        <v>2347120</v>
      </c>
      <c r="L30" s="216">
        <f t="shared" si="1"/>
        <v>53402470</v>
      </c>
      <c r="M30" s="215"/>
      <c r="O30" s="220" t="s">
        <v>317</v>
      </c>
      <c r="P30" s="220" t="s">
        <v>287</v>
      </c>
    </row>
    <row r="31" spans="1:16" s="179" customFormat="1" ht="34.15" customHeight="1">
      <c r="A31" s="392" t="s">
        <v>318</v>
      </c>
      <c r="B31" s="224" t="s">
        <v>319</v>
      </c>
      <c r="C31" s="208"/>
      <c r="D31" s="208">
        <f>$P$31</f>
        <v>10000</v>
      </c>
      <c r="E31" s="208">
        <v>0</v>
      </c>
      <c r="F31" s="208">
        <v>0</v>
      </c>
      <c r="G31" s="208">
        <v>0</v>
      </c>
      <c r="H31" s="208">
        <f>$P$31</f>
        <v>10000</v>
      </c>
      <c r="I31" s="208">
        <f>$P$31</f>
        <v>10000</v>
      </c>
      <c r="J31" s="208">
        <f>$P$31</f>
        <v>10000</v>
      </c>
      <c r="K31" s="208">
        <f>$P$31</f>
        <v>10000</v>
      </c>
      <c r="L31" s="208">
        <f t="shared" si="1"/>
        <v>240000</v>
      </c>
      <c r="M31" s="225" t="s">
        <v>320</v>
      </c>
      <c r="O31" s="226" t="s">
        <v>321</v>
      </c>
      <c r="P31" s="227">
        <v>10000</v>
      </c>
    </row>
    <row r="32" spans="1:16" s="179" customFormat="1" ht="34.15" customHeight="1">
      <c r="A32" s="393"/>
      <c r="B32" s="228" t="s">
        <v>322</v>
      </c>
      <c r="C32" s="208"/>
      <c r="D32" s="208">
        <f>$P$32</f>
        <v>32000</v>
      </c>
      <c r="E32" s="208">
        <v>0</v>
      </c>
      <c r="F32" s="208">
        <v>0</v>
      </c>
      <c r="G32" s="208">
        <v>0</v>
      </c>
      <c r="H32" s="208">
        <f>$P$32</f>
        <v>32000</v>
      </c>
      <c r="I32" s="208">
        <f>$P$32</f>
        <v>32000</v>
      </c>
      <c r="J32" s="208">
        <f>$P$32</f>
        <v>32000</v>
      </c>
      <c r="K32" s="208">
        <f>$P$32</f>
        <v>32000</v>
      </c>
      <c r="L32" s="208">
        <f t="shared" si="1"/>
        <v>768000</v>
      </c>
      <c r="M32" s="213" t="s">
        <v>323</v>
      </c>
      <c r="O32" s="226" t="s">
        <v>324</v>
      </c>
      <c r="P32" s="227">
        <v>32000</v>
      </c>
    </row>
    <row r="33" spans="1:16" s="179" customFormat="1" ht="34.15" customHeight="1">
      <c r="A33" s="393"/>
      <c r="B33" s="228" t="s">
        <v>325</v>
      </c>
      <c r="C33" s="229"/>
      <c r="D33" s="229">
        <f t="shared" ref="D33:K33" si="13">$P$33</f>
        <v>30000</v>
      </c>
      <c r="E33" s="229">
        <f t="shared" si="13"/>
        <v>30000</v>
      </c>
      <c r="F33" s="229">
        <f t="shared" si="13"/>
        <v>30000</v>
      </c>
      <c r="G33" s="229">
        <f t="shared" si="13"/>
        <v>30000</v>
      </c>
      <c r="H33" s="229">
        <f t="shared" si="13"/>
        <v>30000</v>
      </c>
      <c r="I33" s="229">
        <f t="shared" si="13"/>
        <v>30000</v>
      </c>
      <c r="J33" s="229">
        <f t="shared" si="13"/>
        <v>30000</v>
      </c>
      <c r="K33" s="229">
        <f t="shared" si="13"/>
        <v>30000</v>
      </c>
      <c r="L33" s="208">
        <f t="shared" si="1"/>
        <v>720000</v>
      </c>
      <c r="M33" s="213" t="s">
        <v>326</v>
      </c>
      <c r="O33" s="198" t="s">
        <v>327</v>
      </c>
      <c r="P33" s="227">
        <v>30000</v>
      </c>
    </row>
    <row r="34" spans="1:16" s="179" customFormat="1" ht="34.15" customHeight="1">
      <c r="A34" s="393"/>
      <c r="B34" s="224" t="s">
        <v>328</v>
      </c>
      <c r="C34" s="229"/>
      <c r="D34" s="229">
        <f>$P$34</f>
        <v>15000</v>
      </c>
      <c r="E34" s="229">
        <v>0</v>
      </c>
      <c r="F34" s="229">
        <v>0</v>
      </c>
      <c r="G34" s="229">
        <v>0</v>
      </c>
      <c r="H34" s="229">
        <f>$P$34</f>
        <v>15000</v>
      </c>
      <c r="I34" s="229">
        <f>$P$34</f>
        <v>15000</v>
      </c>
      <c r="J34" s="229">
        <f>$P$34</f>
        <v>15000</v>
      </c>
      <c r="K34" s="229">
        <f>$P$34</f>
        <v>15000</v>
      </c>
      <c r="L34" s="208">
        <f t="shared" si="1"/>
        <v>360000</v>
      </c>
      <c r="M34" s="213" t="s">
        <v>329</v>
      </c>
      <c r="O34" s="198" t="s">
        <v>330</v>
      </c>
      <c r="P34" s="227">
        <v>15000</v>
      </c>
    </row>
    <row r="35" spans="1:16" s="179" customFormat="1" ht="34.15" customHeight="1">
      <c r="A35" s="393"/>
      <c r="B35" s="224" t="s">
        <v>331</v>
      </c>
      <c r="C35" s="229"/>
      <c r="D35" s="229">
        <f t="shared" ref="D35:K35" si="14">$P$35</f>
        <v>25000</v>
      </c>
      <c r="E35" s="229">
        <f t="shared" si="14"/>
        <v>25000</v>
      </c>
      <c r="F35" s="229">
        <f t="shared" si="14"/>
        <v>25000</v>
      </c>
      <c r="G35" s="229">
        <f t="shared" si="14"/>
        <v>25000</v>
      </c>
      <c r="H35" s="229">
        <f t="shared" si="14"/>
        <v>25000</v>
      </c>
      <c r="I35" s="229">
        <f t="shared" si="14"/>
        <v>25000</v>
      </c>
      <c r="J35" s="229">
        <f t="shared" si="14"/>
        <v>25000</v>
      </c>
      <c r="K35" s="229">
        <f t="shared" si="14"/>
        <v>25000</v>
      </c>
      <c r="L35" s="208">
        <f t="shared" si="1"/>
        <v>600000</v>
      </c>
      <c r="M35" s="213" t="s">
        <v>347</v>
      </c>
      <c r="O35" s="198" t="s">
        <v>332</v>
      </c>
      <c r="P35" s="227">
        <v>25000</v>
      </c>
    </row>
    <row r="36" spans="1:16" s="179" customFormat="1" ht="34.15" customHeight="1">
      <c r="A36" s="393"/>
      <c r="B36" s="230"/>
      <c r="C36" s="208">
        <f>$P$36</f>
        <v>0</v>
      </c>
      <c r="D36" s="208">
        <f>$P$36</f>
        <v>0</v>
      </c>
      <c r="E36" s="208">
        <v>0</v>
      </c>
      <c r="F36" s="208">
        <v>0</v>
      </c>
      <c r="G36" s="208">
        <v>0</v>
      </c>
      <c r="H36" s="208">
        <f>$P$36</f>
        <v>0</v>
      </c>
      <c r="I36" s="208">
        <f>$P$36</f>
        <v>0</v>
      </c>
      <c r="J36" s="208">
        <f>$P$36</f>
        <v>0</v>
      </c>
      <c r="K36" s="208">
        <f>$P$36</f>
        <v>0</v>
      </c>
      <c r="L36" s="208">
        <f t="shared" si="1"/>
        <v>0</v>
      </c>
      <c r="M36" s="213"/>
      <c r="O36" s="198"/>
      <c r="P36" s="227">
        <v>0</v>
      </c>
    </row>
    <row r="37" spans="1:16" s="179" customFormat="1" ht="34.15" customHeight="1">
      <c r="A37" s="395"/>
      <c r="B37" s="231" t="s">
        <v>333</v>
      </c>
      <c r="C37" s="216">
        <f>SUM(C31:C36)</f>
        <v>0</v>
      </c>
      <c r="D37" s="216">
        <f t="shared" ref="D37:K37" si="15">SUM(D31:D36)</f>
        <v>112000</v>
      </c>
      <c r="E37" s="216">
        <f t="shared" si="15"/>
        <v>55000</v>
      </c>
      <c r="F37" s="216">
        <f t="shared" si="15"/>
        <v>55000</v>
      </c>
      <c r="G37" s="216">
        <f t="shared" si="15"/>
        <v>55000</v>
      </c>
      <c r="H37" s="216">
        <f t="shared" si="15"/>
        <v>112000</v>
      </c>
      <c r="I37" s="216">
        <f t="shared" si="15"/>
        <v>112000</v>
      </c>
      <c r="J37" s="216">
        <f t="shared" si="15"/>
        <v>112000</v>
      </c>
      <c r="K37" s="216">
        <f t="shared" si="15"/>
        <v>112000</v>
      </c>
      <c r="L37" s="216">
        <f t="shared" si="1"/>
        <v>2688000</v>
      </c>
      <c r="M37" s="232"/>
    </row>
    <row r="38" spans="1:16" s="179" customFormat="1" ht="34.15" customHeight="1">
      <c r="A38" s="504" t="s">
        <v>334</v>
      </c>
      <c r="B38" s="505"/>
      <c r="C38" s="217">
        <v>0</v>
      </c>
      <c r="D38" s="217"/>
      <c r="E38" s="217"/>
      <c r="F38" s="217"/>
      <c r="G38" s="217"/>
      <c r="H38" s="217"/>
      <c r="I38" s="217">
        <v>0</v>
      </c>
      <c r="J38" s="217">
        <v>0</v>
      </c>
      <c r="K38" s="217">
        <v>0</v>
      </c>
      <c r="L38" s="208">
        <f t="shared" si="1"/>
        <v>0</v>
      </c>
      <c r="M38" s="233"/>
    </row>
    <row r="39" spans="1:16" s="179" customFormat="1" ht="34.15" customHeight="1">
      <c r="A39" s="506" t="s">
        <v>335</v>
      </c>
      <c r="B39" s="507"/>
      <c r="C39" s="217">
        <f t="shared" ref="C39:K39" si="16">(C30)*$P$39</f>
        <v>0</v>
      </c>
      <c r="D39" s="208">
        <f t="shared" si="16"/>
        <v>60136.639999999999</v>
      </c>
      <c r="E39" s="208">
        <f t="shared" si="16"/>
        <v>0</v>
      </c>
      <c r="F39" s="208">
        <f t="shared" si="16"/>
        <v>0</v>
      </c>
      <c r="G39" s="208">
        <f t="shared" si="16"/>
        <v>0</v>
      </c>
      <c r="H39" s="208">
        <f t="shared" si="16"/>
        <v>73243.199999999997</v>
      </c>
      <c r="I39" s="208">
        <f t="shared" si="16"/>
        <v>72172.160000000003</v>
      </c>
      <c r="J39" s="208">
        <f t="shared" si="16"/>
        <v>77012.479999999996</v>
      </c>
      <c r="K39" s="208">
        <f t="shared" si="16"/>
        <v>75107.839999999997</v>
      </c>
      <c r="L39" s="208">
        <f t="shared" si="1"/>
        <v>1708879.0399999998</v>
      </c>
      <c r="M39" s="213" t="s">
        <v>352</v>
      </c>
      <c r="O39" s="198" t="s">
        <v>336</v>
      </c>
      <c r="P39" s="234">
        <v>3.2000000000000001E-2</v>
      </c>
    </row>
    <row r="40" spans="1:16" s="179" customFormat="1" ht="34.15" customHeight="1">
      <c r="A40" s="508" t="s">
        <v>337</v>
      </c>
      <c r="B40" s="509"/>
      <c r="C40" s="217">
        <f t="shared" ref="C40:K40" si="17">(C30)*$P$40</f>
        <v>0</v>
      </c>
      <c r="D40" s="208">
        <f t="shared" si="17"/>
        <v>37585.4</v>
      </c>
      <c r="E40" s="208">
        <f t="shared" si="17"/>
        <v>0</v>
      </c>
      <c r="F40" s="208">
        <f t="shared" si="17"/>
        <v>0</v>
      </c>
      <c r="G40" s="208">
        <f t="shared" si="17"/>
        <v>0</v>
      </c>
      <c r="H40" s="208">
        <f t="shared" si="17"/>
        <v>45777</v>
      </c>
      <c r="I40" s="208">
        <f t="shared" si="17"/>
        <v>45107.6</v>
      </c>
      <c r="J40" s="208">
        <f t="shared" si="17"/>
        <v>48132.800000000003</v>
      </c>
      <c r="K40" s="208">
        <f t="shared" si="17"/>
        <v>46942.400000000001</v>
      </c>
      <c r="L40" s="208">
        <f t="shared" si="1"/>
        <v>1068049.4000000001</v>
      </c>
      <c r="M40" s="213" t="s">
        <v>353</v>
      </c>
      <c r="O40" s="198" t="s">
        <v>338</v>
      </c>
      <c r="P40" s="234">
        <v>0.02</v>
      </c>
    </row>
    <row r="41" spans="1:16" s="179" customFormat="1" ht="34.15" customHeight="1">
      <c r="A41" s="501" t="s">
        <v>339</v>
      </c>
      <c r="B41" s="502"/>
      <c r="C41" s="235">
        <f>+(C30+C37+C39+C40)</f>
        <v>0</v>
      </c>
      <c r="D41" s="235">
        <f t="shared" ref="D41:J41" si="18">+(D30+D37+D39+D40)</f>
        <v>2088992.0399999998</v>
      </c>
      <c r="E41" s="235">
        <f t="shared" si="18"/>
        <v>55000</v>
      </c>
      <c r="F41" s="235">
        <f t="shared" si="18"/>
        <v>55000</v>
      </c>
      <c r="G41" s="235">
        <f t="shared" si="18"/>
        <v>55000</v>
      </c>
      <c r="H41" s="235">
        <f t="shared" si="18"/>
        <v>2519870.2000000002</v>
      </c>
      <c r="I41" s="235">
        <f t="shared" si="18"/>
        <v>2484659.7600000002</v>
      </c>
      <c r="J41" s="235">
        <f t="shared" si="18"/>
        <v>2643785.2799999998</v>
      </c>
      <c r="K41" s="235">
        <f t="shared" ref="K41" si="19">ROUND(K30+K37+K39+K40,-3)</f>
        <v>2581000</v>
      </c>
      <c r="L41" s="216">
        <f t="shared" si="1"/>
        <v>58867057.960000008</v>
      </c>
      <c r="M41" s="236" t="s">
        <v>346</v>
      </c>
      <c r="O41" s="237" t="s">
        <v>340</v>
      </c>
      <c r="P41" s="238">
        <f>L41/L12</f>
        <v>2452794.081666667</v>
      </c>
    </row>
    <row r="42" spans="1:16" s="179" customFormat="1" ht="34.15" customHeight="1">
      <c r="A42" s="506" t="s">
        <v>351</v>
      </c>
      <c r="B42" s="507"/>
      <c r="C42" s="217">
        <f>(C33+C40)*$P$39</f>
        <v>0</v>
      </c>
      <c r="D42" s="241">
        <f>D41*10%</f>
        <v>208899.204</v>
      </c>
      <c r="E42" s="241">
        <f t="shared" ref="E42:L42" si="20">E41*10%</f>
        <v>5500</v>
      </c>
      <c r="F42" s="241">
        <f t="shared" si="20"/>
        <v>5500</v>
      </c>
      <c r="G42" s="241">
        <f t="shared" si="20"/>
        <v>5500</v>
      </c>
      <c r="H42" s="241">
        <f t="shared" si="20"/>
        <v>251987.02000000002</v>
      </c>
      <c r="I42" s="241">
        <f t="shared" si="20"/>
        <v>248465.97600000002</v>
      </c>
      <c r="J42" s="241">
        <f t="shared" si="20"/>
        <v>264378.52799999999</v>
      </c>
      <c r="K42" s="241">
        <f t="shared" si="20"/>
        <v>258100</v>
      </c>
      <c r="L42" s="241">
        <f t="shared" si="20"/>
        <v>5886705.796000001</v>
      </c>
      <c r="M42" s="213"/>
      <c r="N42" s="213" t="s">
        <v>341</v>
      </c>
      <c r="O42" s="198" t="s">
        <v>342</v>
      </c>
      <c r="P42" s="234">
        <v>0.05</v>
      </c>
    </row>
    <row r="43" spans="1:16" s="179" customFormat="1" ht="34.15" customHeight="1">
      <c r="A43" s="501" t="s">
        <v>344</v>
      </c>
      <c r="B43" s="502"/>
      <c r="C43" s="235">
        <v>0</v>
      </c>
      <c r="D43" s="235">
        <f>D41+D42</f>
        <v>2297891.2439999999</v>
      </c>
      <c r="E43" s="235">
        <f t="shared" ref="E43:L43" si="21">E41+E42</f>
        <v>60500</v>
      </c>
      <c r="F43" s="235">
        <f t="shared" si="21"/>
        <v>60500</v>
      </c>
      <c r="G43" s="235">
        <f t="shared" si="21"/>
        <v>60500</v>
      </c>
      <c r="H43" s="235">
        <f t="shared" si="21"/>
        <v>2771857.22</v>
      </c>
      <c r="I43" s="235">
        <f t="shared" si="21"/>
        <v>2733125.7360000005</v>
      </c>
      <c r="J43" s="235">
        <f t="shared" si="21"/>
        <v>2908163.8079999997</v>
      </c>
      <c r="K43" s="235">
        <f t="shared" si="21"/>
        <v>2839100</v>
      </c>
      <c r="L43" s="235">
        <f t="shared" si="21"/>
        <v>64753763.756000012</v>
      </c>
      <c r="M43" s="235"/>
      <c r="O43" s="198" t="s">
        <v>343</v>
      </c>
      <c r="P43" s="234">
        <v>0.03</v>
      </c>
    </row>
    <row r="44" spans="1:16" s="179" customFormat="1" ht="34.15" customHeight="1">
      <c r="A44" s="408" t="s">
        <v>412</v>
      </c>
      <c r="B44" s="408"/>
      <c r="C44" s="305"/>
      <c r="D44" s="305"/>
      <c r="E44" s="305"/>
      <c r="F44" s="305"/>
      <c r="G44" s="305"/>
      <c r="H44" s="305"/>
      <c r="I44" s="305"/>
      <c r="J44" s="305"/>
      <c r="K44" s="305"/>
      <c r="L44" s="306">
        <v>17545455</v>
      </c>
      <c r="M44" s="305" t="s">
        <v>346</v>
      </c>
      <c r="O44" s="237" t="s">
        <v>340</v>
      </c>
      <c r="P44" s="238">
        <f>L43/L14</f>
        <v>1.6913624019353233</v>
      </c>
    </row>
    <row r="45" spans="1:16" ht="26.25">
      <c r="A45" s="408" t="s">
        <v>413</v>
      </c>
      <c r="B45" s="408"/>
      <c r="C45" s="305"/>
      <c r="D45" s="305"/>
      <c r="E45" s="305"/>
      <c r="F45" s="305"/>
      <c r="G45" s="305"/>
      <c r="H45" s="305"/>
      <c r="I45" s="305"/>
      <c r="J45" s="305"/>
      <c r="K45" s="305"/>
      <c r="L45" s="306">
        <v>17545455</v>
      </c>
      <c r="M45" s="305"/>
    </row>
    <row r="46" spans="1:16" ht="26.25">
      <c r="A46" s="408" t="s">
        <v>414</v>
      </c>
      <c r="B46" s="408"/>
      <c r="C46" s="305"/>
      <c r="D46" s="305"/>
      <c r="E46" s="305"/>
      <c r="F46" s="305"/>
      <c r="G46" s="305"/>
      <c r="H46" s="305"/>
      <c r="I46" s="305"/>
      <c r="J46" s="305"/>
      <c r="K46" s="305"/>
      <c r="L46" s="306">
        <v>19300000</v>
      </c>
      <c r="M46" s="305"/>
    </row>
    <row r="47" spans="1:16" ht="20.25">
      <c r="A47" s="304"/>
      <c r="B47" s="304"/>
      <c r="C47" s="304"/>
      <c r="D47" s="304"/>
      <c r="E47" s="304"/>
      <c r="F47" s="304"/>
      <c r="G47" s="304"/>
      <c r="H47" s="304"/>
      <c r="I47" s="304"/>
      <c r="J47" s="304"/>
      <c r="K47" s="304"/>
      <c r="L47" s="304"/>
      <c r="M47" s="304"/>
    </row>
    <row r="48" spans="1:16" ht="18.75">
      <c r="A48" s="303"/>
      <c r="B48" s="303"/>
      <c r="C48" s="303"/>
      <c r="D48" s="303"/>
      <c r="E48" s="303"/>
      <c r="F48" s="303"/>
      <c r="G48" s="303"/>
      <c r="H48" s="303"/>
      <c r="I48" s="303"/>
      <c r="J48" s="303"/>
      <c r="K48" s="303"/>
      <c r="L48" s="303"/>
      <c r="M48" s="303"/>
    </row>
    <row r="49" spans="1:13" ht="18.75">
      <c r="A49" s="303"/>
      <c r="B49" s="303"/>
      <c r="C49" s="303"/>
      <c r="D49" s="303"/>
      <c r="E49" s="303"/>
      <c r="F49" s="303"/>
      <c r="G49" s="303"/>
      <c r="H49" s="303"/>
      <c r="I49" s="303"/>
      <c r="J49" s="303"/>
      <c r="K49" s="303"/>
      <c r="L49" s="303"/>
      <c r="M49" s="303"/>
    </row>
    <row r="50" spans="1:13" ht="18.75">
      <c r="A50" s="303"/>
      <c r="B50" s="303"/>
      <c r="C50" s="303"/>
      <c r="D50" s="303"/>
      <c r="E50" s="303"/>
      <c r="F50" s="303"/>
      <c r="G50" s="303"/>
      <c r="H50" s="303"/>
      <c r="I50" s="303"/>
      <c r="J50" s="303"/>
      <c r="K50" s="303"/>
      <c r="L50" s="303"/>
      <c r="M50" s="303"/>
    </row>
    <row r="51" spans="1:13" ht="18.75">
      <c r="A51" s="303"/>
      <c r="B51" s="303"/>
      <c r="C51" s="303"/>
      <c r="D51" s="303"/>
      <c r="E51" s="303"/>
      <c r="F51" s="303"/>
      <c r="G51" s="303"/>
      <c r="H51" s="303"/>
      <c r="I51" s="303"/>
      <c r="J51" s="303"/>
      <c r="K51" s="303"/>
      <c r="L51" s="303"/>
      <c r="M51" s="303"/>
    </row>
    <row r="52" spans="1:13" ht="18.75">
      <c r="A52" s="303"/>
      <c r="B52" s="303"/>
      <c r="C52" s="303"/>
      <c r="D52" s="303"/>
      <c r="E52" s="303"/>
      <c r="F52" s="303"/>
      <c r="G52" s="303"/>
      <c r="H52" s="303"/>
      <c r="I52" s="303"/>
      <c r="J52" s="303"/>
      <c r="K52" s="303"/>
      <c r="L52" s="303"/>
      <c r="M52" s="303"/>
    </row>
    <row r="53" spans="1:13" ht="18.75">
      <c r="A53" s="303"/>
      <c r="B53" s="303"/>
      <c r="C53" s="303"/>
      <c r="D53" s="303"/>
      <c r="E53" s="303"/>
      <c r="F53" s="303"/>
      <c r="G53" s="303"/>
      <c r="H53" s="303"/>
      <c r="I53" s="303"/>
      <c r="J53" s="303"/>
      <c r="K53" s="303"/>
      <c r="L53" s="303"/>
      <c r="M53" s="303"/>
    </row>
    <row r="54" spans="1:13" ht="18.75">
      <c r="A54" s="303"/>
      <c r="B54" s="303"/>
      <c r="C54" s="303"/>
      <c r="D54" s="303"/>
      <c r="E54" s="303"/>
      <c r="F54" s="303"/>
      <c r="G54" s="303"/>
      <c r="H54" s="303"/>
      <c r="I54" s="303"/>
      <c r="J54" s="303"/>
      <c r="K54" s="303"/>
      <c r="L54" s="303"/>
      <c r="M54" s="303"/>
    </row>
    <row r="55" spans="1:13" ht="18.75">
      <c r="A55" s="303"/>
      <c r="B55" s="303"/>
      <c r="C55" s="303"/>
      <c r="D55" s="303"/>
      <c r="E55" s="303"/>
      <c r="F55" s="303"/>
      <c r="G55" s="303"/>
      <c r="H55" s="303"/>
      <c r="I55" s="303"/>
      <c r="J55" s="303"/>
      <c r="K55" s="303"/>
      <c r="L55" s="303"/>
      <c r="M55" s="303"/>
    </row>
    <row r="56" spans="1:13" ht="18.75">
      <c r="A56" s="303"/>
      <c r="B56" s="303"/>
      <c r="C56" s="303"/>
      <c r="D56" s="303"/>
      <c r="E56" s="303"/>
      <c r="F56" s="303"/>
      <c r="G56" s="303"/>
      <c r="H56" s="303"/>
      <c r="I56" s="303"/>
      <c r="J56" s="303"/>
      <c r="K56" s="303"/>
      <c r="L56" s="303"/>
      <c r="M56" s="303"/>
    </row>
    <row r="57" spans="1:13" ht="18.75">
      <c r="A57" s="303"/>
      <c r="B57" s="303"/>
      <c r="C57" s="303"/>
      <c r="D57" s="303"/>
      <c r="E57" s="303"/>
      <c r="F57" s="303"/>
      <c r="G57" s="303"/>
      <c r="H57" s="303"/>
      <c r="I57" s="303"/>
      <c r="J57" s="303"/>
      <c r="K57" s="303"/>
      <c r="L57" s="303"/>
      <c r="M57" s="303"/>
    </row>
  </sheetData>
  <mergeCells count="22">
    <mergeCell ref="O26:P26"/>
    <mergeCell ref="A30:B30"/>
    <mergeCell ref="A31:A37"/>
    <mergeCell ref="A9:B9"/>
    <mergeCell ref="L9:L11"/>
    <mergeCell ref="M9:M11"/>
    <mergeCell ref="O9:P9"/>
    <mergeCell ref="A10:B10"/>
    <mergeCell ref="A11:B11"/>
    <mergeCell ref="A44:B44"/>
    <mergeCell ref="A45:B45"/>
    <mergeCell ref="A46:B46"/>
    <mergeCell ref="A43:B43"/>
    <mergeCell ref="A1:M1"/>
    <mergeCell ref="A38:B38"/>
    <mergeCell ref="A39:B39"/>
    <mergeCell ref="A40:B40"/>
    <mergeCell ref="A41:B41"/>
    <mergeCell ref="A42:B42"/>
    <mergeCell ref="A12:B12"/>
    <mergeCell ref="A13:A22"/>
    <mergeCell ref="A23:A29"/>
  </mergeCells>
  <phoneticPr fontId="24" type="noConversion"/>
  <pageMargins left="0.44" right="0.23" top="0.74803149606299213" bottom="0.74803149606299213" header="0.31496062992125984" footer="0.31496062992125984"/>
  <pageSetup paperSize="9" scale="44" fitToHeight="0" orientation="portrait" r:id="rId1"/>
  <colBreaks count="1" manualBreakCount="1">
    <brk id="13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5</vt:i4>
      </vt:variant>
      <vt:variant>
        <vt:lpstr>이름이 지정된 범위</vt:lpstr>
      </vt:variant>
      <vt:variant>
        <vt:i4>2</vt:i4>
      </vt:variant>
    </vt:vector>
  </HeadingPairs>
  <TitlesOfParts>
    <vt:vector size="7" baseType="lpstr">
      <vt:lpstr>2018년 인건비(학교)</vt:lpstr>
      <vt:lpstr>2018년 인건비(생활관)</vt:lpstr>
      <vt:lpstr>수지분석(감가미적용)</vt:lpstr>
      <vt:lpstr>투자비_시스템_호실방범</vt:lpstr>
      <vt:lpstr>2016년 인건비(학교)</vt:lpstr>
      <vt:lpstr>'2016년 인건비(학교)'!Print_Area</vt:lpstr>
      <vt:lpstr>'2018년 인건비(학교)'!Print_Area</vt:lpstr>
    </vt:vector>
  </TitlesOfParts>
  <Company>KT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이경동</dc:creator>
  <cp:lastModifiedBy>ajou</cp:lastModifiedBy>
  <cp:lastPrinted>2016-02-23T01:10:34Z</cp:lastPrinted>
  <dcterms:created xsi:type="dcterms:W3CDTF">2014-10-07T09:14:14Z</dcterms:created>
  <dcterms:modified xsi:type="dcterms:W3CDTF">2017-10-17T07:14:31Z</dcterms:modified>
</cp:coreProperties>
</file>